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updateLinks="never"/>
  <mc:AlternateContent xmlns:mc="http://schemas.openxmlformats.org/markup-compatibility/2006">
    <mc:Choice Requires="x15">
      <x15ac:absPath xmlns:x15ac="http://schemas.microsoft.com/office/spreadsheetml/2010/11/ac" url="I:\A - RESOURCES\Tools (SORT, audit tools, recommendation check lists)\Audit tools\2022 Epilepsy\"/>
    </mc:Choice>
  </mc:AlternateContent>
  <xr:revisionPtr revIDLastSave="0" documentId="13_ncr:1_{C9CE8992-89F2-4DDE-B32E-817C25147F2F}" xr6:coauthVersionLast="47" xr6:coauthVersionMax="47" xr10:uidLastSave="{00000000-0000-0000-0000-000000000000}"/>
  <bookViews>
    <workbookView xWindow="-120" yWindow="-120" windowWidth="20730" windowHeight="11160" xr2:uid="{00000000-000D-0000-FFFF-FFFF00000000}"/>
  </bookViews>
  <sheets>
    <sheet name="Introduction" sheetId="2" r:id="rId1"/>
    <sheet name="Instructions" sheetId="3" r:id="rId2"/>
    <sheet name="Audit Tool" sheetId="6" r:id="rId3"/>
    <sheet name="Summary" sheetId="1" r:id="rId4"/>
    <sheet name="Recommendations" sheetId="4" r:id="rId5"/>
    <sheet name="Sheet7" sheetId="8" state="hidden" r:id="rId6"/>
    <sheet name="answer_sheet" sheetId="5" state="hidden" r:id="rId7"/>
  </sheets>
  <externalReferences>
    <externalReference r:id="rId8"/>
  </externalReferences>
  <definedNames>
    <definedName name="Answer1" localSheetId="5">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5">Sheet7!$C$16:$C$18</definedName>
    <definedName name="Answer2">'[1]answer sheet'!$A$3:$A$5</definedName>
    <definedName name="Answer3" localSheetId="5">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5">#REF!</definedName>
    <definedName name="Asnwer10">#REF!</definedName>
    <definedName name="OLE_LINK3" localSheetId="4">Recommendations!#REF!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6" i="6" l="1"/>
  <c r="S26" i="6"/>
  <c r="AT9" i="6"/>
  <c r="AU9" i="6"/>
  <c r="AV9" i="6"/>
  <c r="AW9" i="6"/>
  <c r="AX9" i="6"/>
  <c r="AY9" i="6"/>
  <c r="AZ9" i="6"/>
  <c r="BA9" i="6"/>
  <c r="AF9" i="6"/>
  <c r="AG9" i="6" s="1"/>
  <c r="AM9" i="6"/>
  <c r="AP9" i="6" s="1"/>
  <c r="AA9" i="6"/>
  <c r="AB9" i="6"/>
  <c r="AC9" i="6"/>
  <c r="AD9" i="6"/>
  <c r="V9" i="6"/>
  <c r="V10" i="6"/>
  <c r="W9" i="6"/>
  <c r="Y9" i="6"/>
  <c r="X9" i="6"/>
  <c r="K9" i="6"/>
  <c r="Q9" i="6"/>
  <c r="O9" i="6"/>
  <c r="N9" i="6"/>
  <c r="L9" i="6"/>
  <c r="Q25" i="6"/>
  <c r="O10" i="6"/>
  <c r="O11" i="6"/>
  <c r="O12" i="6"/>
  <c r="O13" i="6"/>
  <c r="O14" i="6"/>
  <c r="O15" i="6"/>
  <c r="O16" i="6"/>
  <c r="O17" i="6"/>
  <c r="O18" i="6"/>
  <c r="AA20" i="6"/>
  <c r="AA10" i="6"/>
  <c r="AA11" i="6"/>
  <c r="AA12" i="6"/>
  <c r="AA13" i="6"/>
  <c r="AA14" i="6"/>
  <c r="AA15" i="6"/>
  <c r="AA16" i="6"/>
  <c r="AA17" i="6"/>
  <c r="AA18" i="6"/>
  <c r="AZ10" i="6"/>
  <c r="BA10" i="6"/>
  <c r="AZ11" i="6"/>
  <c r="BA11" i="6"/>
  <c r="AZ12" i="6"/>
  <c r="BA12" i="6"/>
  <c r="AZ13" i="6"/>
  <c r="BA13" i="6"/>
  <c r="AZ14" i="6"/>
  <c r="BA14" i="6"/>
  <c r="AZ15" i="6"/>
  <c r="BA15" i="6"/>
  <c r="AZ16" i="6"/>
  <c r="BA16" i="6"/>
  <c r="AZ17" i="6"/>
  <c r="BA17" i="6"/>
  <c r="AZ18" i="6"/>
  <c r="BA18" i="6"/>
  <c r="AT10" i="6"/>
  <c r="AU10" i="6"/>
  <c r="AV10" i="6"/>
  <c r="AW10" i="6"/>
  <c r="AX10" i="6"/>
  <c r="AY10" i="6"/>
  <c r="AT11" i="6"/>
  <c r="AU11" i="6"/>
  <c r="AV11" i="6"/>
  <c r="AW11" i="6"/>
  <c r="AX11" i="6"/>
  <c r="AY11" i="6"/>
  <c r="AT12" i="6"/>
  <c r="AU12" i="6"/>
  <c r="AV12" i="6"/>
  <c r="AW12" i="6"/>
  <c r="AX12" i="6"/>
  <c r="AY12" i="6"/>
  <c r="AT13" i="6"/>
  <c r="AU13" i="6"/>
  <c r="AV13" i="6"/>
  <c r="AW13" i="6"/>
  <c r="AX13" i="6"/>
  <c r="AY13" i="6"/>
  <c r="AT14" i="6"/>
  <c r="AU14" i="6"/>
  <c r="AV14" i="6"/>
  <c r="AW14" i="6"/>
  <c r="AX14" i="6"/>
  <c r="AY14" i="6"/>
  <c r="AT15" i="6"/>
  <c r="AU15" i="6"/>
  <c r="AV15" i="6"/>
  <c r="AW15" i="6"/>
  <c r="AX15" i="6"/>
  <c r="AY15" i="6"/>
  <c r="AT16" i="6"/>
  <c r="AU16" i="6"/>
  <c r="AV16" i="6"/>
  <c r="AW16" i="6"/>
  <c r="AX16" i="6"/>
  <c r="AY16" i="6"/>
  <c r="AT17" i="6"/>
  <c r="AU17" i="6"/>
  <c r="AV17" i="6"/>
  <c r="AW17" i="6"/>
  <c r="AX17" i="6"/>
  <c r="AY17" i="6"/>
  <c r="AT18" i="6"/>
  <c r="AU18" i="6"/>
  <c r="AV18" i="6"/>
  <c r="AW18" i="6"/>
  <c r="AX18" i="6"/>
  <c r="AY18" i="6"/>
  <c r="AM10" i="6"/>
  <c r="AM11" i="6"/>
  <c r="AM12" i="6"/>
  <c r="AM13" i="6"/>
  <c r="AM14" i="6"/>
  <c r="AM15" i="6"/>
  <c r="AM16" i="6"/>
  <c r="AM17" i="6"/>
  <c r="AM18" i="6"/>
  <c r="AF10" i="6"/>
  <c r="AF11" i="6"/>
  <c r="AF12" i="6"/>
  <c r="AF13" i="6"/>
  <c r="AF14" i="6"/>
  <c r="AF15" i="6"/>
  <c r="AF16" i="6"/>
  <c r="AF17" i="6"/>
  <c r="AF18" i="6"/>
  <c r="AB10" i="6"/>
  <c r="AC10" i="6"/>
  <c r="AD10" i="6"/>
  <c r="AB11" i="6"/>
  <c r="AC11" i="6"/>
  <c r="AD11" i="6"/>
  <c r="AB12" i="6"/>
  <c r="AC12" i="6"/>
  <c r="AD12" i="6"/>
  <c r="AB13" i="6"/>
  <c r="AC13" i="6"/>
  <c r="AD13" i="6"/>
  <c r="AB14" i="6"/>
  <c r="AC14" i="6"/>
  <c r="AD14" i="6"/>
  <c r="AB15" i="6"/>
  <c r="AC15" i="6"/>
  <c r="AD15" i="6"/>
  <c r="AB16" i="6"/>
  <c r="AC16" i="6"/>
  <c r="AD16" i="6"/>
  <c r="AB17" i="6"/>
  <c r="AC17" i="6"/>
  <c r="AD17" i="6"/>
  <c r="AB18" i="6"/>
  <c r="AC18" i="6"/>
  <c r="AD18" i="6"/>
  <c r="W10" i="6"/>
  <c r="X10" i="6"/>
  <c r="Y10" i="6"/>
  <c r="V11" i="6"/>
  <c r="W11" i="6"/>
  <c r="X11" i="6"/>
  <c r="Y11" i="6"/>
  <c r="V12" i="6"/>
  <c r="W12" i="6"/>
  <c r="X12" i="6"/>
  <c r="Y12" i="6"/>
  <c r="V13" i="6"/>
  <c r="W13" i="6"/>
  <c r="X13" i="6"/>
  <c r="Y13" i="6"/>
  <c r="V14" i="6"/>
  <c r="W14" i="6"/>
  <c r="X14" i="6"/>
  <c r="Y14" i="6"/>
  <c r="V15" i="6"/>
  <c r="W15" i="6"/>
  <c r="X15" i="6"/>
  <c r="Y15" i="6"/>
  <c r="V16" i="6"/>
  <c r="W16" i="6"/>
  <c r="X16" i="6"/>
  <c r="Y16" i="6"/>
  <c r="V17" i="6"/>
  <c r="W17" i="6"/>
  <c r="X17" i="6"/>
  <c r="Y17" i="6"/>
  <c r="V18" i="6"/>
  <c r="W18" i="6"/>
  <c r="X18" i="6"/>
  <c r="Y18" i="6"/>
  <c r="Q10" i="6"/>
  <c r="Q11" i="6"/>
  <c r="Q12" i="6"/>
  <c r="Q13" i="6"/>
  <c r="Q14" i="6"/>
  <c r="Q15" i="6"/>
  <c r="Q16" i="6"/>
  <c r="Q17" i="6"/>
  <c r="Q18" i="6"/>
  <c r="N10" i="6"/>
  <c r="N11" i="6"/>
  <c r="N12" i="6"/>
  <c r="N13" i="6"/>
  <c r="N14" i="6"/>
  <c r="N15" i="6"/>
  <c r="N16" i="6"/>
  <c r="N17" i="6"/>
  <c r="N18" i="6"/>
  <c r="L10" i="6"/>
  <c r="L11" i="6"/>
  <c r="L12" i="6"/>
  <c r="L13" i="6"/>
  <c r="L14" i="6"/>
  <c r="L15" i="6"/>
  <c r="L16" i="6"/>
  <c r="L17" i="6"/>
  <c r="L18" i="6"/>
  <c r="K10" i="6"/>
  <c r="AR11" i="6"/>
  <c r="AR15" i="6"/>
  <c r="AQ11" i="6"/>
  <c r="AQ15" i="6"/>
  <c r="AP11" i="6"/>
  <c r="AP15" i="6"/>
  <c r="AO11" i="6"/>
  <c r="AO15" i="6"/>
  <c r="AN11" i="6"/>
  <c r="AN15" i="6"/>
  <c r="AO9" i="6" l="1"/>
  <c r="AR9" i="6"/>
  <c r="AN9" i="6"/>
  <c r="AQ9" i="6"/>
  <c r="AI9" i="6"/>
  <c r="AJ9" i="6"/>
  <c r="AH9" i="6"/>
  <c r="AK9" i="6"/>
  <c r="O25" i="6"/>
  <c r="AG10" i="6"/>
  <c r="AG11" i="6"/>
  <c r="AJ12" i="6"/>
  <c r="AI13" i="6"/>
  <c r="AH14" i="6"/>
  <c r="AG15" i="6"/>
  <c r="AJ16" i="6"/>
  <c r="AI17" i="6"/>
  <c r="AH18" i="6"/>
  <c r="AJ18" i="6" l="1"/>
  <c r="AJ14" i="6"/>
  <c r="AK17" i="6"/>
  <c r="AK13" i="6"/>
  <c r="AG17" i="6"/>
  <c r="AG13" i="6"/>
  <c r="AI15" i="6"/>
  <c r="AI11" i="6"/>
  <c r="AK18" i="6"/>
  <c r="AG18" i="6"/>
  <c r="AH17" i="6"/>
  <c r="AI16" i="6"/>
  <c r="AJ15" i="6"/>
  <c r="AK14" i="6"/>
  <c r="AG14" i="6"/>
  <c r="AH13" i="6"/>
  <c r="AI12" i="6"/>
  <c r="AJ11" i="6"/>
  <c r="AH16" i="6"/>
  <c r="AH12" i="6"/>
  <c r="AI18" i="6"/>
  <c r="AJ17" i="6"/>
  <c r="AK16" i="6"/>
  <c r="AG16" i="6"/>
  <c r="AH15" i="6"/>
  <c r="AI14" i="6"/>
  <c r="AJ13" i="6"/>
  <c r="AK12" i="6"/>
  <c r="AG12" i="6"/>
  <c r="AH11" i="6"/>
  <c r="AK15" i="6"/>
  <c r="AK11" i="6"/>
  <c r="AH10" i="6"/>
  <c r="AJ10" i="6"/>
  <c r="AI10" i="6"/>
  <c r="AK10" i="6"/>
  <c r="AV26" i="6"/>
  <c r="AU26" i="6"/>
  <c r="AT26" i="6"/>
  <c r="R26" i="6"/>
  <c r="AZ20" i="6" l="1"/>
  <c r="AZ22" i="6"/>
  <c r="AZ25" i="6"/>
  <c r="AZ30" i="6" s="1"/>
  <c r="AZ26" i="6"/>
  <c r="AZ29" i="6"/>
  <c r="K11" i="6"/>
  <c r="K12" i="6"/>
  <c r="K13" i="6"/>
  <c r="K14" i="6"/>
  <c r="K15" i="6"/>
  <c r="K16" i="6"/>
  <c r="K17" i="6"/>
  <c r="K18" i="6"/>
  <c r="AR18" i="6" l="1"/>
  <c r="AN18" i="6"/>
  <c r="AO18" i="6"/>
  <c r="AQ18" i="6"/>
  <c r="AP18" i="6"/>
  <c r="AQ13" i="6"/>
  <c r="AP13" i="6"/>
  <c r="AN13" i="6"/>
  <c r="AO13" i="6"/>
  <c r="AR13" i="6"/>
  <c r="AQ17" i="6"/>
  <c r="AP17" i="6"/>
  <c r="AO17" i="6"/>
  <c r="AR17" i="6"/>
  <c r="AN17" i="6"/>
  <c r="AP12" i="6"/>
  <c r="AP20" i="6" s="1"/>
  <c r="AO12" i="6"/>
  <c r="AR12" i="6"/>
  <c r="AN12" i="6"/>
  <c r="AQ12" i="6"/>
  <c r="AP16" i="6"/>
  <c r="AO16" i="6"/>
  <c r="AR16" i="6"/>
  <c r="AN16" i="6"/>
  <c r="AQ16" i="6"/>
  <c r="AR10" i="6"/>
  <c r="AN10" i="6"/>
  <c r="AQ10" i="6"/>
  <c r="AP10" i="6"/>
  <c r="AO10" i="6"/>
  <c r="AR14" i="6"/>
  <c r="AN14" i="6"/>
  <c r="AQ14" i="6"/>
  <c r="AP14" i="6"/>
  <c r="AO14" i="6"/>
  <c r="AO20" i="6" s="1"/>
  <c r="AQ29" i="6"/>
  <c r="AF20" i="6"/>
  <c r="AF29" i="6"/>
  <c r="AM20" i="6"/>
  <c r="AI20" i="6"/>
  <c r="AI22" i="6"/>
  <c r="AI25" i="6"/>
  <c r="AI30" i="6" s="1"/>
  <c r="AI26" i="6"/>
  <c r="AJ20" i="6"/>
  <c r="AJ22" i="6"/>
  <c r="AJ25" i="6"/>
  <c r="AJ30" i="6" s="1"/>
  <c r="AJ26" i="6"/>
  <c r="AJ29" i="6"/>
  <c r="AI29" i="6"/>
  <c r="AH26" i="6"/>
  <c r="AO26" i="6"/>
  <c r="AM29" i="6"/>
  <c r="AM26" i="6"/>
  <c r="AM25" i="6"/>
  <c r="AM22" i="6"/>
  <c r="AH29" i="6"/>
  <c r="AF26" i="6"/>
  <c r="AH25" i="6"/>
  <c r="AF25" i="6"/>
  <c r="AH22" i="6"/>
  <c r="AF22" i="6"/>
  <c r="AH20" i="6"/>
  <c r="AZ27" i="6"/>
  <c r="AZ24" i="6"/>
  <c r="AZ23" i="6" s="1"/>
  <c r="AK26" i="6"/>
  <c r="AK20" i="6"/>
  <c r="AK29" i="6"/>
  <c r="AK25" i="6"/>
  <c r="AK22" i="6"/>
  <c r="I25" i="6"/>
  <c r="H25" i="6"/>
  <c r="AU25" i="6"/>
  <c r="AH30" i="6" l="1"/>
  <c r="AN22" i="6"/>
  <c r="AN29" i="6"/>
  <c r="AN26" i="6"/>
  <c r="AQ26" i="6"/>
  <c r="AQ22" i="6"/>
  <c r="AQ20" i="6"/>
  <c r="AP22" i="6"/>
  <c r="AP24" i="6" s="1"/>
  <c r="AP21" i="6" s="1"/>
  <c r="AN25" i="6"/>
  <c r="AN30" i="6" s="1"/>
  <c r="AP29" i="6"/>
  <c r="AO25" i="6"/>
  <c r="AO30" i="6" s="1"/>
  <c r="AO29" i="6"/>
  <c r="AP26" i="6"/>
  <c r="AP25" i="6"/>
  <c r="AP30" i="6" s="1"/>
  <c r="AO22" i="6"/>
  <c r="AQ25" i="6"/>
  <c r="AQ30" i="6" s="1"/>
  <c r="AN20" i="6"/>
  <c r="AH24" i="6"/>
  <c r="AH23" i="6" s="1"/>
  <c r="AH27" i="6"/>
  <c r="AJ27" i="6"/>
  <c r="AM27" i="6"/>
  <c r="AI27" i="6"/>
  <c r="AF30" i="6"/>
  <c r="AF24" i="6"/>
  <c r="AF21" i="6" s="1"/>
  <c r="AF27" i="6"/>
  <c r="AJ24" i="6"/>
  <c r="AJ21" i="6" s="1"/>
  <c r="AM30" i="6"/>
  <c r="AM24" i="6"/>
  <c r="AM21" i="6" s="1"/>
  <c r="AI24" i="6"/>
  <c r="AI23" i="6" s="1"/>
  <c r="AZ21" i="6"/>
  <c r="AZ31" i="6" s="1"/>
  <c r="R25" i="1" s="1"/>
  <c r="AR26" i="6"/>
  <c r="AR22" i="6"/>
  <c r="AR25" i="6"/>
  <c r="AR30" i="6" s="1"/>
  <c r="AR20" i="6"/>
  <c r="AR29" i="6"/>
  <c r="X20" i="6"/>
  <c r="AK30" i="6"/>
  <c r="AK24" i="6"/>
  <c r="AK23" i="6" s="1"/>
  <c r="AK27" i="6"/>
  <c r="X22" i="6"/>
  <c r="W25" i="6"/>
  <c r="W30" i="6" s="1"/>
  <c r="W29" i="6"/>
  <c r="W20" i="6"/>
  <c r="X26" i="6"/>
  <c r="W26" i="6"/>
  <c r="X25" i="6"/>
  <c r="W22" i="6"/>
  <c r="X29" i="6"/>
  <c r="L25" i="6"/>
  <c r="AV25" i="6"/>
  <c r="K25" i="6"/>
  <c r="AT25" i="6"/>
  <c r="S25" i="6"/>
  <c r="AV20" i="6"/>
  <c r="S22" i="6"/>
  <c r="AT20" i="6"/>
  <c r="AV29" i="6"/>
  <c r="AV22" i="6"/>
  <c r="S20" i="6"/>
  <c r="AU20" i="6"/>
  <c r="AU22" i="6"/>
  <c r="AU29" i="6"/>
  <c r="AU30" i="6" s="1"/>
  <c r="AT22" i="6"/>
  <c r="AT29" i="6"/>
  <c r="S29" i="6"/>
  <c r="I26" i="6"/>
  <c r="H26" i="6"/>
  <c r="AQ24" i="6" l="1"/>
  <c r="AQ21" i="6" s="1"/>
  <c r="AN24" i="6"/>
  <c r="AN21" i="6" s="1"/>
  <c r="AH21" i="6"/>
  <c r="AH31" i="6" s="1"/>
  <c r="Q21" i="1" s="1"/>
  <c r="AP23" i="6"/>
  <c r="AO27" i="6"/>
  <c r="AN27" i="6"/>
  <c r="AN31" i="6" s="1"/>
  <c r="Q26" i="1" s="1"/>
  <c r="AO24" i="6"/>
  <c r="AO23" i="6" s="1"/>
  <c r="AQ27" i="6"/>
  <c r="AQ31" i="6" s="1"/>
  <c r="Q29" i="1" s="1"/>
  <c r="AP27" i="6"/>
  <c r="AP31" i="6" s="1"/>
  <c r="Q28" i="1" s="1"/>
  <c r="AQ23" i="6"/>
  <c r="AJ31" i="6"/>
  <c r="Q23" i="1" s="1"/>
  <c r="AM31" i="6"/>
  <c r="Q25" i="1" s="1"/>
  <c r="AM23" i="6"/>
  <c r="AF31" i="6"/>
  <c r="Q19" i="1" s="1"/>
  <c r="AF23" i="6"/>
  <c r="AI21" i="6"/>
  <c r="AI31" i="6" s="1"/>
  <c r="Q22" i="1" s="1"/>
  <c r="AJ23" i="6"/>
  <c r="AN23" i="6"/>
  <c r="AR27" i="6"/>
  <c r="AR24" i="6"/>
  <c r="AR23" i="6" s="1"/>
  <c r="W24" i="6"/>
  <c r="W23" i="6" s="1"/>
  <c r="X27" i="6"/>
  <c r="X24" i="6"/>
  <c r="X21" i="6" s="1"/>
  <c r="AK21" i="6"/>
  <c r="AK31" i="6" s="1"/>
  <c r="Q24" i="1" s="1"/>
  <c r="W27" i="6"/>
  <c r="X30" i="6"/>
  <c r="AW29" i="6"/>
  <c r="AW22" i="6"/>
  <c r="AT30" i="6"/>
  <c r="S30" i="6"/>
  <c r="AV30" i="6"/>
  <c r="AX29" i="6"/>
  <c r="AX20" i="6"/>
  <c r="AX22" i="6"/>
  <c r="AX25" i="6"/>
  <c r="AX30" i="6" s="1"/>
  <c r="AX26" i="6"/>
  <c r="AW25" i="6"/>
  <c r="AW30" i="6" s="1"/>
  <c r="T25" i="6"/>
  <c r="V25" i="6"/>
  <c r="AW20" i="6"/>
  <c r="BA25" i="6"/>
  <c r="R25" i="6"/>
  <c r="AW26" i="6"/>
  <c r="AY25" i="6"/>
  <c r="AY30" i="6" s="1"/>
  <c r="AY20" i="6"/>
  <c r="AY26" i="6"/>
  <c r="AY29" i="6"/>
  <c r="AY22" i="6"/>
  <c r="Y25" i="6"/>
  <c r="AV24" i="6"/>
  <c r="AV21" i="6" s="1"/>
  <c r="S24" i="6"/>
  <c r="S23" i="6" s="1"/>
  <c r="Q20" i="6"/>
  <c r="S27" i="6"/>
  <c r="S31" i="6" s="1"/>
  <c r="AU24" i="6"/>
  <c r="AU21" i="6" s="1"/>
  <c r="Q29" i="6"/>
  <c r="R22" i="6"/>
  <c r="Q26" i="6"/>
  <c r="R20" i="6"/>
  <c r="AV27" i="6"/>
  <c r="Q22" i="6"/>
  <c r="T22" i="6"/>
  <c r="T29" i="6"/>
  <c r="R29" i="6"/>
  <c r="T20" i="6"/>
  <c r="AT27" i="6"/>
  <c r="AU27" i="6"/>
  <c r="AT24" i="6"/>
  <c r="AT21" i="6" s="1"/>
  <c r="H29" i="6"/>
  <c r="H22" i="6"/>
  <c r="H20" i="6"/>
  <c r="AV31" i="6" l="1"/>
  <c r="R21" i="1" s="1"/>
  <c r="AU31" i="6"/>
  <c r="R20" i="1" s="1"/>
  <c r="AT31" i="6"/>
  <c r="R19" i="1" s="1"/>
  <c r="AO21" i="6"/>
  <c r="AO31" i="6" s="1"/>
  <c r="Q27" i="1" s="1"/>
  <c r="W21" i="6"/>
  <c r="W31" i="6" s="1"/>
  <c r="O20" i="1" s="1"/>
  <c r="AR21" i="6"/>
  <c r="AR31" i="6" s="1"/>
  <c r="Q30" i="1" s="1"/>
  <c r="X31" i="6"/>
  <c r="O21" i="1" s="1"/>
  <c r="X23" i="6"/>
  <c r="AW24" i="6"/>
  <c r="AW23" i="6" s="1"/>
  <c r="Q30" i="6"/>
  <c r="R24" i="6"/>
  <c r="R21" i="6" s="1"/>
  <c r="R30" i="6"/>
  <c r="T30" i="6"/>
  <c r="AX27" i="6"/>
  <c r="AX24" i="6"/>
  <c r="AX23" i="6" s="1"/>
  <c r="AY24" i="6"/>
  <c r="AY27" i="6"/>
  <c r="AW27" i="6"/>
  <c r="AA25" i="6"/>
  <c r="AB25" i="6"/>
  <c r="AC25" i="6"/>
  <c r="AD25" i="6"/>
  <c r="AV23" i="6"/>
  <c r="AU23" i="6"/>
  <c r="S21" i="6"/>
  <c r="M19" i="1" s="1"/>
  <c r="M34" i="1" s="1"/>
  <c r="Q24" i="6"/>
  <c r="Q21" i="6" s="1"/>
  <c r="Q27" i="6"/>
  <c r="R27" i="6"/>
  <c r="AT23" i="6"/>
  <c r="T27" i="6"/>
  <c r="T31" i="6" s="1"/>
  <c r="T24" i="6"/>
  <c r="T23" i="6" s="1"/>
  <c r="V22" i="6"/>
  <c r="Y22" i="6"/>
  <c r="BA20" i="6"/>
  <c r="Y26" i="6"/>
  <c r="Y29" i="6"/>
  <c r="Y30" i="6" s="1"/>
  <c r="V26" i="6"/>
  <c r="Y20" i="6"/>
  <c r="V29" i="6"/>
  <c r="V30" i="6" s="1"/>
  <c r="V20" i="6"/>
  <c r="BA26" i="6"/>
  <c r="BA29" i="6"/>
  <c r="BA22" i="6"/>
  <c r="R31" i="6" l="1"/>
  <c r="L19" i="1" s="1"/>
  <c r="L34" i="1" s="1"/>
  <c r="AW21" i="6"/>
  <c r="AW31" i="6" s="1"/>
  <c r="R22" i="1" s="1"/>
  <c r="R23" i="6"/>
  <c r="Q23" i="6"/>
  <c r="AX21" i="6"/>
  <c r="AX31" i="6" s="1"/>
  <c r="R23" i="1" s="1"/>
  <c r="AY21" i="6"/>
  <c r="AY31" i="6" s="1"/>
  <c r="R24" i="1" s="1"/>
  <c r="AY23" i="6"/>
  <c r="Q31" i="6"/>
  <c r="K19" i="1" s="1"/>
  <c r="K34" i="1" s="1"/>
  <c r="BA24" i="6"/>
  <c r="BA21" i="6" s="1"/>
  <c r="T21" i="6"/>
  <c r="N19" i="1" s="1"/>
  <c r="N34" i="1" s="1"/>
  <c r="Y24" i="6"/>
  <c r="Y23" i="6" s="1"/>
  <c r="Y27" i="6"/>
  <c r="V27" i="6"/>
  <c r="V24" i="6"/>
  <c r="V21" i="6" s="1"/>
  <c r="BA27" i="6"/>
  <c r="BA30" i="6"/>
  <c r="V31" i="6" l="1"/>
  <c r="BA31" i="6"/>
  <c r="R26" i="1" s="1"/>
  <c r="R34" i="1" s="1"/>
  <c r="BA23" i="6"/>
  <c r="Y21" i="6"/>
  <c r="Y31" i="6" s="1"/>
  <c r="O22" i="1" s="1"/>
  <c r="O19" i="1"/>
  <c r="V23" i="6"/>
  <c r="O34" i="1" l="1"/>
  <c r="AB22" i="6"/>
  <c r="AB26" i="6"/>
  <c r="AC26" i="6"/>
  <c r="O22" i="6"/>
  <c r="AA29" i="6"/>
  <c r="AA30" i="6" s="1"/>
  <c r="AD22" i="6"/>
  <c r="AC22" i="6"/>
  <c r="O26" i="6"/>
  <c r="AA26" i="6"/>
  <c r="AA22" i="6"/>
  <c r="AB20" i="6"/>
  <c r="O20" i="6"/>
  <c r="AC20" i="6"/>
  <c r="AD26" i="6"/>
  <c r="AD20" i="6"/>
  <c r="AB29" i="6"/>
  <c r="AB30" i="6" s="1"/>
  <c r="O29" i="6"/>
  <c r="O30" i="6" s="1"/>
  <c r="AC29" i="6"/>
  <c r="AC30" i="6" s="1"/>
  <c r="AD29" i="6"/>
  <c r="AD30" i="6" s="1"/>
  <c r="AC24" i="6" l="1"/>
  <c r="AC23" i="6" s="1"/>
  <c r="O24" i="6"/>
  <c r="O21" i="6" s="1"/>
  <c r="AB24" i="6"/>
  <c r="AB23" i="6" s="1"/>
  <c r="AA24" i="6"/>
  <c r="AA23" i="6" s="1"/>
  <c r="AB27" i="6"/>
  <c r="AD24" i="6"/>
  <c r="AD23" i="6" s="1"/>
  <c r="AC27" i="6"/>
  <c r="AA27" i="6"/>
  <c r="O27" i="6"/>
  <c r="AD27" i="6"/>
  <c r="AC21" i="6" l="1"/>
  <c r="AC31" i="6" s="1"/>
  <c r="P21" i="1" s="1"/>
  <c r="O31" i="6"/>
  <c r="J19" i="1" s="1"/>
  <c r="J34" i="1" s="1"/>
  <c r="O23" i="6"/>
  <c r="AB21" i="6"/>
  <c r="AB31" i="6" s="1"/>
  <c r="P20" i="1" s="1"/>
  <c r="AA21" i="6"/>
  <c r="AA31" i="6" s="1"/>
  <c r="P19" i="1" s="1"/>
  <c r="AD21" i="6"/>
  <c r="AD31" i="6" s="1"/>
  <c r="P22" i="1" s="1"/>
  <c r="P34" i="1" l="1"/>
  <c r="I29" i="6"/>
  <c r="I30" i="6" s="1"/>
  <c r="H30" i="6"/>
  <c r="I22" i="6"/>
  <c r="I20" i="6"/>
  <c r="H27" i="6" l="1"/>
  <c r="I27" i="6"/>
  <c r="H24" i="6"/>
  <c r="H23" i="6" s="1"/>
  <c r="I24" i="6"/>
  <c r="I23" i="6" s="1"/>
  <c r="I21" i="6" l="1"/>
  <c r="I31" i="6" s="1"/>
  <c r="H19" i="1" s="1"/>
  <c r="H34" i="1" s="1"/>
  <c r="H21" i="6"/>
  <c r="H31" i="6" s="1"/>
  <c r="G19" i="1" s="1"/>
  <c r="G34" i="1" s="1"/>
  <c r="K22" i="6" l="1"/>
  <c r="K20" i="6" l="1"/>
  <c r="K24" i="6" s="1"/>
  <c r="L29" i="6"/>
  <c r="L30" i="6" s="1"/>
  <c r="K26" i="6"/>
  <c r="K29" i="6"/>
  <c r="L22" i="6"/>
  <c r="L20" i="6"/>
  <c r="L26" i="6"/>
  <c r="K23" i="6" l="1"/>
  <c r="K21" i="6"/>
  <c r="K27" i="6"/>
  <c r="K30" i="6"/>
  <c r="L27" i="6"/>
  <c r="L24" i="6"/>
  <c r="L23" i="6" s="1"/>
  <c r="K31" i="6" l="1"/>
  <c r="I19" i="1" s="1"/>
  <c r="I34" i="1" s="1"/>
  <c r="L21" i="6"/>
  <c r="L31" i="6" s="1"/>
  <c r="I20" i="1" s="1"/>
  <c r="AG26" i="6"/>
  <c r="AG29" i="6"/>
  <c r="AG20" i="6"/>
  <c r="AG22" i="6"/>
  <c r="AG25" i="6"/>
  <c r="AG30" i="6" l="1"/>
  <c r="AG27" i="6"/>
  <c r="AG24" i="6"/>
  <c r="AG21" i="6" s="1"/>
  <c r="AG31" i="6" l="1"/>
  <c r="Q20" i="1" s="1"/>
  <c r="Q34" i="1" s="1"/>
  <c r="AG23" i="6"/>
</calcChain>
</file>

<file path=xl/sharedStrings.xml><?xml version="1.0" encoding="utf-8"?>
<sst xmlns="http://schemas.openxmlformats.org/spreadsheetml/2006/main" count="331" uniqueCount="236">
  <si>
    <t>Instructions for completion</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</si>
  <si>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</si>
  <si>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</si>
  <si>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</si>
  <si>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</si>
  <si>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</si>
  <si>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</si>
  <si>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</si>
  <si>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</si>
  <si>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</si>
  <si>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</si>
  <si>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</si>
  <si>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</si>
  <si>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</si>
  <si>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</si>
  <si>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</si>
  <si>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</si>
  <si>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</si>
  <si>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</si>
  <si>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</si>
  <si>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</si>
  <si>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</si>
  <si>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</si>
  <si>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</si>
  <si>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</si>
  <si>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</si>
  <si>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Answer1_gender</t>
  </si>
  <si>
    <t>Answer2</t>
  </si>
  <si>
    <t>Not applicable</t>
  </si>
  <si>
    <t>Answer4</t>
  </si>
  <si>
    <t>Answer6</t>
  </si>
  <si>
    <t>Answer7</t>
  </si>
  <si>
    <t>Answer8</t>
  </si>
  <si>
    <t>Number of cases included in audit</t>
  </si>
  <si>
    <t>Question number</t>
  </si>
  <si>
    <t>Recommendation - Sub criteria questions (score)</t>
  </si>
  <si>
    <t>%</t>
  </si>
  <si>
    <t>Green</t>
  </si>
  <si>
    <t>Amber</t>
  </si>
  <si>
    <t>Average % of recommendation</t>
  </si>
  <si>
    <t>Recommendation - Sub criteria question number (reference only)</t>
  </si>
  <si>
    <t>Red</t>
  </si>
  <si>
    <t>50-99</t>
  </si>
  <si>
    <t>0-49</t>
  </si>
  <si>
    <t>If the audit is undertaken on less than 10 patients, please delete the extra rows.</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</si>
  <si>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</si>
  <si>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Number of cases (overall percentage for radar chart in Summary worksheet)</t>
  </si>
  <si>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</si>
  <si>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</si>
  <si>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</si>
  <si>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</si>
  <si>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</si>
  <si>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</si>
  <si>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</si>
  <si>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</si>
  <si>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</si>
  <si>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</si>
  <si>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</si>
  <si>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</si>
  <si>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</si>
  <si>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</si>
  <si>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</si>
  <si>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</si>
  <si>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</si>
  <si>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</si>
  <si>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</si>
  <si>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</si>
  <si>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</si>
  <si>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Report recommendation number</t>
  </si>
  <si>
    <t>Recommendation number in report</t>
  </si>
  <si>
    <t>No data</t>
  </si>
  <si>
    <t>Description</t>
  </si>
  <si>
    <t>Other</t>
  </si>
  <si>
    <t>NCEPOD does not ask for any of these data back.  It is for each Trust/Health Board to make a judgement as to whether they are meeting the recommendations.</t>
  </si>
  <si>
    <t>AUDIT TOOL WORKSHEET</t>
  </si>
  <si>
    <t>SUMMARY WORKSHEET</t>
  </si>
  <si>
    <t>This contains summary data on the extent to which each recommendation is met.</t>
  </si>
  <si>
    <t>RECOMMENDATIONS WORKSHEET</t>
  </si>
  <si>
    <t>This is given as a percentage, and is supplemented by a traffic light system (Green, Amber, and Red) and radar chart.</t>
  </si>
  <si>
    <t>For information on the recommendation to which each question assesses, please click on the         button in the Audit Tool worksheet. This will take you to the Recommendations worksheet. Please click on the Audit tool worksheet to return to the main audit tool section.</t>
  </si>
  <si>
    <t>For information on the recommendation to which each question assesses, please click on the         button</t>
  </si>
  <si>
    <t>RAG system (NCEPOD recommends these are set at the following limits, however these can be adapted by your Trust/Health Board where appropriate by amending the thresholds as required)</t>
  </si>
  <si>
    <t>Recommendation 3</t>
  </si>
  <si>
    <t>Unknown</t>
  </si>
  <si>
    <t>This toolkit can be used in conjunction with the Recommendation Checklist. This can be found by clicking on the adjacent report image or this link:</t>
  </si>
  <si>
    <t>Audit Toolkit</t>
  </si>
  <si>
    <t>Please complete as many questions which are applicable to the care of the patient.</t>
  </si>
  <si>
    <t>Admission details</t>
  </si>
  <si>
    <t>Time</t>
  </si>
  <si>
    <t>Date</t>
  </si>
  <si>
    <t>3a</t>
  </si>
  <si>
    <t>Discharge details (or date of death)</t>
  </si>
  <si>
    <t>hh:mm (24 hour clock)</t>
  </si>
  <si>
    <t>dd/mm/yyyy</t>
  </si>
  <si>
    <t>7a</t>
  </si>
  <si>
    <t>7b</t>
  </si>
  <si>
    <t>Recommendation 8</t>
  </si>
  <si>
    <t>9a</t>
  </si>
  <si>
    <t>Recommendation 7</t>
  </si>
  <si>
    <t>Admission/discharge details</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</si>
  <si>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</si>
  <si>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t>Recommendation 1</t>
  </si>
  <si>
    <t>3b</t>
  </si>
  <si>
    <t>Recommendation 2</t>
  </si>
  <si>
    <t>Recommendation 4</t>
  </si>
  <si>
    <t>9b</t>
  </si>
  <si>
    <t>Recommendation 9</t>
  </si>
  <si>
    <t>Recommendation 10</t>
  </si>
  <si>
    <t>13a</t>
  </si>
  <si>
    <t>Recommendation 12</t>
  </si>
  <si>
    <t>14a</t>
  </si>
  <si>
    <t>14bii</t>
  </si>
  <si>
    <t>14biii</t>
  </si>
  <si>
    <t>Gender</t>
  </si>
  <si>
    <t>No data/Not answered/Not documented</t>
  </si>
  <si>
    <t>14bi</t>
  </si>
  <si>
    <t>Age (years) on day one of the hospital admission</t>
  </si>
  <si>
    <t>Amending the tool to include more or fewer patients</t>
  </si>
  <si>
    <t>Insufficient data</t>
  </si>
  <si>
    <t>Epilepsy</t>
  </si>
  <si>
    <t>7c</t>
  </si>
  <si>
    <t>8a</t>
  </si>
  <si>
    <t>8b</t>
  </si>
  <si>
    <t>8c</t>
  </si>
  <si>
    <t xml:space="preserve">The patient was seen in a first seizure clinic either in person or virtual, within two weeks of them having their first seizure </t>
  </si>
  <si>
    <t>13bi</t>
  </si>
  <si>
    <t>13bii</t>
  </si>
  <si>
    <t>13biii</t>
  </si>
  <si>
    <t>13biv</t>
  </si>
  <si>
    <r>
      <t xml:space="preserve">The potential causes of, and risks associated with </t>
    </r>
    <r>
      <rPr>
        <b/>
        <sz val="12"/>
        <color theme="1"/>
        <rFont val="Calibri"/>
        <family val="2"/>
        <scheme val="minor"/>
      </rPr>
      <t xml:space="preserve">seizures </t>
    </r>
    <r>
      <rPr>
        <sz val="12"/>
        <color theme="1"/>
        <rFont val="Calibri"/>
        <family val="2"/>
        <scheme val="minor"/>
      </rPr>
      <t xml:space="preserve">being explained to the patient and their family members or carers </t>
    </r>
  </si>
  <si>
    <t xml:space="preserve">The discussion regarding seizure risks being documented in the case notes and discharge letter </t>
  </si>
  <si>
    <t xml:space="preserve">Resources to support these discussions being provided (e.g. patient information leaflets and details of useful websites)  </t>
  </si>
  <si>
    <t>Recommendation 11</t>
  </si>
  <si>
    <t>If YES, is there evidence in the case notes/EPR of:</t>
  </si>
  <si>
    <t>Recommendation 13</t>
  </si>
  <si>
    <t xml:space="preserve">Details of local advice services </t>
  </si>
  <si>
    <t xml:space="preserve">Risks associated with recurrent seizures </t>
  </si>
  <si>
    <t xml:space="preserve">Specific safety advice given to the patient and their family or carers </t>
  </si>
  <si>
    <t xml:space="preserve">Follow-up arrangements in place  </t>
  </si>
  <si>
    <t>4a</t>
  </si>
  <si>
    <t>4b</t>
  </si>
  <si>
    <t>14biv</t>
  </si>
  <si>
    <t>15ai</t>
  </si>
  <si>
    <t>15aii</t>
  </si>
  <si>
    <t>15aiii</t>
  </si>
  <si>
    <t>15aiv</t>
  </si>
  <si>
    <t>15av</t>
  </si>
  <si>
    <t>15avi</t>
  </si>
  <si>
    <t>15a) for patients with a known diagnosis of epilepsy:</t>
  </si>
  <si>
    <t>15b) for patients who had a first seizure/were undiagnosed:</t>
  </si>
  <si>
    <t>15bi</t>
  </si>
  <si>
    <t>15bii</t>
  </si>
  <si>
    <t>15biii</t>
  </si>
  <si>
    <t>15biv</t>
  </si>
  <si>
    <t>15bv</t>
  </si>
  <si>
    <t>When the patient presented to hospital with a seizure, was there a system in place which enabled emergency medicine/admitting clinicians to communicate with the patient’s usual epilepsy clinical team (wherever the team is based)?</t>
  </si>
  <si>
    <t>Is there evidence in the case notes/EPR of documentation of the patient’s pre-existing anti-seizure medication?</t>
  </si>
  <si>
    <t>If YES, is there evidence in the case notes/EPR that the patient’s anti-seizure medication levels were measured when the patient presented to hospital?</t>
  </si>
  <si>
    <t>Not applicable  - not admitted to hospital</t>
  </si>
  <si>
    <t>Were there any difficulties obtaining neurology advice for this patient?</t>
  </si>
  <si>
    <t xml:space="preserve">Results sent to the GP </t>
  </si>
  <si>
    <t>Not applicable  - not a first seizure patient</t>
  </si>
  <si>
    <t>15avii</t>
  </si>
  <si>
    <t>15bvi</t>
  </si>
  <si>
    <t>A first seizure clinic appointment either in person or virtual, within two weeks of a patient having their first seizure</t>
  </si>
  <si>
    <t>What action to take if a further seizure occurs (provided to patients and their family or carers)</t>
  </si>
  <si>
    <t>Is there evidence that it was also sent to the patient’s GP?</t>
  </si>
  <si>
    <t>16bi</t>
  </si>
  <si>
    <t>16bii</t>
  </si>
  <si>
    <t>Recommendation 14</t>
  </si>
  <si>
    <t>Document pre-existing anti-seizure medication in the case notes of patients presenting with a seizure. 
NB: This information should be accessed via current national systems if the patient is not able to provide their current anti-seizure medication regimen. Target audience: Emergency medicine, acute medicine, epilepsy specialist nurses, consultant neurologists, physicians with an interest in epilepsy, specialist registrars in neurology, pharmacists.</t>
  </si>
  <si>
    <t xml:space="preserve">Commence and maintain a seizure chart for all patients admitted to hospital following a seizure. 
Target audience:  Consultant neurologists, physicians with an interest in epilepsy, specialist registrars in neurology, epilepsy specialist nurses, emergency medicine and acute medicine </t>
  </si>
  <si>
    <t>Ensure there is specialist neurology advice available 24/7, either in person or by telephone, for patients admitted with epilepsy. 
Target audience:  Clinical directors in neurology, medical directors</t>
  </si>
  <si>
    <t>Include the following in discharge letters to the patient and their usual epilepsy clinical team and/or GP for patients who have presented to hospital with a seizure:
a.	Diagnosis
b.	Medication
c.	Cause of the seizure
d.	Risks associated with recurrent seizures
e.	Specific safety advice given to the patient and their family or carers
f.	Follow-up arrangements in place (see also recommendations 3, 11, 12 and 13)
Target audience:  Consultant neurologists, physicians with an interest in epilepsy, specialist registrars in neurology, epilepsy specialist nurses, emergency medicine and acute medicine</t>
  </si>
  <si>
    <t>https://www.ncepod.org.uk/2022epilepsy.html</t>
  </si>
  <si>
    <t>Not all the report recommendations have been listed here as some are not suitable for an audit tool.  A full list can be found in the report here:</t>
  </si>
  <si>
    <t>To be completed for patients aged 18 years or over who presented to a hospital setting following a seizure and who had a pre-existing epilepsy disorder or were subsequently diagnosed with epilepsy
Patients discharged from the emergency department and those admitted to hospital were included
Exclusions in the report:
patients with dissociative seizure disorders and acute symptomatic seizures 
first seizure/undiagnosed patients who were not subsequently diagnosed with epilepsy</t>
  </si>
  <si>
    <t>Have a system in place which enables emergency medicine/admitting clinicians to communicate with the patient’s usual epilepsy clinical team (wherever the team is based) when the patient presents to hospital with a seizure (see also recommendations 3 and 13). 
NB: Use an existing electronic alert system if available or check the patient’s contact card if they are carrying one to identify the clinical team. 
Target audience: Neurology teams, epilepsy specialist nurses with support from emergency medicine, and Integrated Care Systems.</t>
  </si>
  <si>
    <t>15bvii</t>
  </si>
  <si>
    <t>Sub criteria score and average per report recommendation below</t>
  </si>
  <si>
    <t>Measure anti-seizure medication (ASM) levels in patients with epilepsy who arrive at hospital with a seizure if there is any concern about adherence to, absorption of, or dose of their ASM.* Notify the patient’s usual epilepsy clinical team (wherever the team is based) or GP if there is no usual team, to follow-up on the results or to discuss any changes to medication or dosage.
*Note that blood levels may not be a good indicator for all ASMs, and careful consideration should be given before they are measured.
NB: Use an electronic alert system if available, or the patient’s contact card if they are carrying one to identify the clinical team.
Target audience: Emergency medicine, acute medicine, epilepsy specialist nurses, consultant neurologists, physicians with an interest in epilepsy, specialist registrars in neurology</t>
  </si>
  <si>
    <t>Ensure patients with suspected or treated status epilepticus have emergency access to an electroencephalogram (EEG) to confirm diagnosis and monitor the effects of treatment.
NB: This aligns with SIGN 143: Diagnosis and management of epilepsy in adults (revised 2018)
Target audience:  Clinical directors in neurology, medical directors</t>
  </si>
  <si>
    <t>If YES to 7a, was the patient’s usual epilepsy clinical team (wherever the team is based) notified or GP (if there is no usual team notified), to follow-up on the results or to discuss any changes to medication or dosage?</t>
  </si>
  <si>
    <t>Arrange follow-up plans before the patient is discharged from a hospital admission following a seizure to include:
a.	A first seizure clinic appointment either in person or virtual, within two weeks of a patient having their first seizure*
b.	Any investigations booked and reviewed by the patient’s usual epilepsy team or neurology service and results sent to the GP (see also recommendations 3 and 14)
c.	Provide patients and their family or carers with details of local advice services and what action to take if a further seizure occurs
*This aligns with NICE guideline NG217: Epilepsies in children, young people and adults (2022)
Target audience:  Epilepsy specialist nurses, consultant neurologists, physicians with an interest in epilepsy, specialist registrar in neurology, emergency medicine, acute medicine and third sector organisations who can provide ongoing support and guidance</t>
  </si>
  <si>
    <t>https://www.sign.ac.uk/media/1079/sign143_2018.pdf</t>
  </si>
  <si>
    <t>https://esna-online.org/wp-content/uploads/2018/12/ESN_Adult_Competency_Framework.pdf</t>
  </si>
  <si>
    <t>SUDEP Action | Making every epilepsy death count</t>
  </si>
  <si>
    <t>Overview | Epilepsies in children, young people and adults | Guidance | NICE</t>
  </si>
  <si>
    <t>https://assets.publishing.service.gov.uk/government/uploads/system/uploads/attachment_data/file/860762/Risk-acknowledgment.pdf</t>
  </si>
  <si>
    <t xml:space="preserve">Provide dedicated sessions* for epilepsy specialist nurses to act as a point of contact and co-ordinate the pathway of care for patients who present to hospital with a seizure. 
NB: This aligns with the Adult Epilepsy Specialist Nurse (ESN) Competency Framework 
*The number of sessions needed should be assessed locally by determining how many patients are seen annually and the sessions could be shared across different sites as needed
Target audience:  Directors of nursing, clinical directors in neurology, medical directors supported by executive boards </t>
  </si>
  <si>
    <r>
      <rPr>
        <b/>
        <sz val="11"/>
        <color theme="1"/>
        <rFont val="Calibri"/>
        <family val="2"/>
        <scheme val="minor"/>
      </rPr>
      <t>For patients presenting to hospital with known epilepsy:</t>
    </r>
    <r>
      <rPr>
        <sz val="11"/>
        <color theme="1"/>
        <rFont val="Calibri"/>
        <family val="2"/>
        <scheme val="minor"/>
      </rPr>
      <t xml:space="preserve">
a.	Explain to the patient and their family members or carers the risks associated with epilepsy, including sudden unexpected death in epilepsy (SUDEP)
a.	Make a personalised risk reduction assessment, directly relevant to each patient
b.	Use all hospital presentations as an opportunity to reiterate the risks associated with epilepsy to the patient and their family members or carers
c.	Document the discussion in the case notes and discharge letter (see recommendation 14)
d.	Provide resources to support these discussions for example, patient information leaflets and details of useful websites
Target audience: Emergency medicine, acute medicine, epilepsy specialist nurses, consultant neurologists, physicians with an interest in epilepsy, specialist registrars in neurology</t>
    </r>
  </si>
  <si>
    <r>
      <rPr>
        <b/>
        <sz val="11"/>
        <color theme="1"/>
        <rFont val="Calibri"/>
        <family val="2"/>
        <scheme val="minor"/>
      </rPr>
      <t>For patients presenting to hospital with a first seizure:</t>
    </r>
    <r>
      <rPr>
        <sz val="11"/>
        <color theme="1"/>
        <rFont val="Calibri"/>
        <family val="2"/>
        <scheme val="minor"/>
      </rPr>
      <t xml:space="preserve">
Refer to a first seizure clinic appointment either in person or virtual, within two weeks of a patient having their first seizure*
a.	Explain to the patient and their family members or carers the potential causes of, and risks associated with seizures
b.	Document the discussion in the case notes and discharge letter (see recommendation 14)
c.	Provide resources to support these discussions for example, patient information leaflets and details of useful websites
*This aligns with NICE guideline NG217: Epilepsies in children, young people and adults (2022)
Target audience: Emergency medicine, acute medicine, epilepsy specialist nurses, consultant neurologists, physicians with an interest in epilepsy, specialist registrars in neurology</t>
    </r>
  </si>
  <si>
    <r>
      <t xml:space="preserve">Thank you for downloading the toolkit for </t>
    </r>
    <r>
      <rPr>
        <i/>
        <sz val="11"/>
        <color theme="1"/>
        <rFont val="Calibri"/>
        <family val="2"/>
        <scheme val="minor"/>
      </rPr>
      <t xml:space="preserve">''Disordered Activity?". </t>
    </r>
    <r>
      <rPr>
        <sz val="11"/>
        <color theme="1"/>
        <rFont val="Calibri"/>
        <family val="2"/>
        <scheme val="minor"/>
      </rPr>
      <t>We hope you find this useful.  If you have any feedback, please email us at info@ncepod.org.uk Please could you advise your local audit department if you plan to undertake this audit.  It is important that they are made aware of it for the benefit of demonstrating Trust/Health Board activity and also so that they are in a position to support you and endorse the activity for your benefit.</t>
    </r>
  </si>
  <si>
    <t>Were there any difficulties obtaining advice from the Epilepsy Specialist Nurse (ESN) for this patient?</t>
  </si>
  <si>
    <t>Did the patient die in hospital?</t>
  </si>
  <si>
    <t>If NO, was the following included in the discharge letter to the patient:</t>
  </si>
  <si>
    <t>16a</t>
  </si>
  <si>
    <t>16biii</t>
  </si>
  <si>
    <t>16biv</t>
  </si>
  <si>
    <t>16bv</t>
  </si>
  <si>
    <t>16bvi</t>
  </si>
  <si>
    <t>16ci</t>
  </si>
  <si>
    <t>16cii</t>
  </si>
  <si>
    <t>If YES to 15aii), did it include?:</t>
  </si>
  <si>
    <t>If YES to 15bii), did it include?:</t>
  </si>
  <si>
    <t>Is there evidence that the discharge summary was also sent to the patient’s usual epilepsy clinical team?</t>
  </si>
  <si>
    <t>If NO, to 16a:</t>
  </si>
  <si>
    <r>
      <t xml:space="preserve">This data collection tool is made up of questions which can be used to assess how well your Trust/Health Board is meeting recommendations made in </t>
    </r>
    <r>
      <rPr>
        <i/>
        <sz val="11"/>
        <color theme="1"/>
        <rFont val="Calibri"/>
        <family val="2"/>
        <scheme val="minor"/>
      </rPr>
      <t>"Disordered Activity?"</t>
    </r>
  </si>
  <si>
    <r>
      <t>Did the patient have a first seizure/was undiagnosed?</t>
    </r>
    <r>
      <rPr>
        <sz val="12"/>
        <color rgb="FFFF0000"/>
        <rFont val="Calibri"/>
        <family val="2"/>
        <scheme val="minor"/>
      </rPr>
      <t xml:space="preserve">  </t>
    </r>
    <r>
      <rPr>
        <sz val="12"/>
        <color rgb="FFC00000"/>
        <rFont val="Calibri"/>
        <family val="2"/>
        <scheme val="minor"/>
      </rPr>
      <t>If you answer NO, the next question will automatically be recorded as N/A</t>
    </r>
  </si>
  <si>
    <r>
      <t xml:space="preserve">Was there a follow-up plan before the patient was discharged from hospital? </t>
    </r>
    <r>
      <rPr>
        <sz val="12"/>
        <color rgb="FFC00000"/>
        <rFont val="Calibri"/>
        <family val="2"/>
        <scheme val="minor"/>
      </rPr>
      <t>Answer NO, if the patient did not have a known diagnosis of epilepsy (the</t>
    </r>
    <r>
      <rPr>
        <sz val="12"/>
        <color theme="1"/>
        <rFont val="Calibri"/>
        <family val="2"/>
        <scheme val="minor"/>
      </rPr>
      <t xml:space="preserve"> r</t>
    </r>
    <r>
      <rPr>
        <sz val="12"/>
        <color rgb="FFC00000"/>
        <rFont val="Calibri"/>
        <family val="2"/>
        <scheme val="minor"/>
      </rPr>
      <t>emaining questions in this section will automatically be recorded as N/A</t>
    </r>
    <r>
      <rPr>
        <sz val="12"/>
        <color theme="1"/>
        <rFont val="Calibri"/>
        <family val="2"/>
        <scheme val="minor"/>
      </rPr>
      <t>)</t>
    </r>
  </si>
  <si>
    <r>
      <t xml:space="preserve">Was there a follow-up plan before the patient was discharged from hospital? </t>
    </r>
    <r>
      <rPr>
        <sz val="12"/>
        <color rgb="FFC00000"/>
        <rFont val="Calibri"/>
        <family val="2"/>
        <scheme val="minor"/>
      </rPr>
      <t>Answer NO, if the patient did not have a first seizure/was undiagnosed (the remaining questions in this section will automatically be recorded as N/A)</t>
    </r>
  </si>
  <si>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 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and then </t>
    </r>
    <r>
      <rPr>
        <b/>
        <sz val="11"/>
        <color theme="1"/>
        <rFont val="Calibri"/>
        <family val="2"/>
        <scheme val="minor"/>
      </rPr>
      <t>OK</t>
    </r>
    <r>
      <rPr>
        <sz val="11"/>
        <color theme="1"/>
        <rFont val="Calibri"/>
        <family val="2"/>
        <scheme val="minor"/>
      </rPr>
      <t xml:space="preserve">. The spreadsheet should now be functional. </t>
    </r>
  </si>
  <si>
    <t xml:space="preserve">A personalised risk reduction assessment being made, directly relevant the patient </t>
  </si>
  <si>
    <r>
      <t xml:space="preserve">The hospital presentation being used as an opportunity to reiterate the risks associated with </t>
    </r>
    <r>
      <rPr>
        <b/>
        <i/>
        <sz val="12"/>
        <color theme="1"/>
        <rFont val="Calibri"/>
        <family val="2"/>
        <scheme val="minor"/>
      </rPr>
      <t xml:space="preserve">epilepsy </t>
    </r>
    <r>
      <rPr>
        <sz val="12"/>
        <color theme="1"/>
        <rFont val="Calibri"/>
        <family val="2"/>
        <scheme val="minor"/>
      </rPr>
      <t xml:space="preserve">to the patient and their family members or carers </t>
    </r>
  </si>
  <si>
    <t xml:space="preserve">The discussion of the risks being documented in the case notes and discharge letter </t>
  </si>
  <si>
    <t xml:space="preserve">Resources being provided to support these discussions for example, patient information leaflets and details of useful websites </t>
  </si>
  <si>
    <t>If YES, is there evidence in the case notes/EPR of the following?</t>
  </si>
  <si>
    <t>Were valproate medicines prescribed immediately before, during or on discharge from this admission?</t>
  </si>
  <si>
    <t>If YES, was valproate prescribed to a woman or girl able to have children?</t>
  </si>
  <si>
    <t xml:space="preserve">Did the patient have suspected or treated status epilepticus?
</t>
  </si>
  <si>
    <t>Was there any concern about adherence or absorption of the patient’s anti-seizure medication, or any other clinical concern?</t>
  </si>
  <si>
    <r>
      <t xml:space="preserve">Did the patient present to hospital with a </t>
    </r>
    <r>
      <rPr>
        <b/>
        <sz val="12"/>
        <color theme="1"/>
        <rFont val="Calibri"/>
        <family val="2"/>
        <scheme val="minor"/>
      </rPr>
      <t>first seizure</t>
    </r>
    <r>
      <rPr>
        <sz val="12"/>
        <color theme="1"/>
        <rFont val="Calibri"/>
        <family val="2"/>
        <scheme val="minor"/>
      </rPr>
      <t>?</t>
    </r>
  </si>
  <si>
    <r>
      <t>Was the patient known to have epilepsy?</t>
    </r>
    <r>
      <rPr>
        <sz val="12"/>
        <color rgb="FFFF0000"/>
        <rFont val="Calibri"/>
        <family val="2"/>
        <scheme val="minor"/>
      </rPr>
      <t xml:space="preserve"> </t>
    </r>
    <r>
      <rPr>
        <sz val="12"/>
        <color rgb="FFC00000"/>
        <rFont val="Calibri"/>
        <family val="2"/>
        <scheme val="minor"/>
      </rPr>
      <t>If you answer NO, the remaining questions in this section will automatically be recorded as N/A</t>
    </r>
  </si>
  <si>
    <r>
      <t xml:space="preserve">Did the patient have a known diagnosis of epilepsy? </t>
    </r>
    <r>
      <rPr>
        <sz val="12"/>
        <color rgb="FFC00000"/>
        <rFont val="Calibri"/>
        <family val="2"/>
        <scheme val="minor"/>
      </rPr>
      <t>If you answer NO, the next question will automatically be recorded as N/A</t>
    </r>
  </si>
  <si>
    <t>Cause of the seizure</t>
  </si>
  <si>
    <t>Medication</t>
  </si>
  <si>
    <t>Diagnosis</t>
  </si>
  <si>
    <t>Any investigations booked and reviewed by the patient’s usual epilepsy team or neurology service</t>
  </si>
  <si>
    <t>If YES to 8b, was a Pregnancy Prevention Programme (PPP) in place?</t>
  </si>
  <si>
    <t>If YES, was there emergency access to an electroencephalogram (EEG) to confirm diagnosis and monitor the effects of treatment?</t>
  </si>
  <si>
    <t>Was a seizure chart commenced and maintained?</t>
  </si>
  <si>
    <t>(the chart will only populate once all questions in the Audit Tool worksheet have been answered for each Recommendation)</t>
  </si>
  <si>
    <t>Valproate use by women and girls - GOV.UK (www.gov.uk)</t>
  </si>
  <si>
    <t>Guidance Document on Valproate Use in Women and Girls of Childbearing Years (rcog.org.uk)</t>
  </si>
  <si>
    <t>Epilepsy12 audit | RCPCH</t>
  </si>
  <si>
    <r>
      <t xml:space="preserve">Prescribers should be aware of, and follow, current Medicines and Healthcare products Regulatory Agency (MHRA) guidance regarding the use of valproate medicines* in any woman or girl with child-bearing potential.
Associated links: 
</t>
    </r>
    <r>
      <rPr>
        <sz val="11"/>
        <color theme="1"/>
        <rFont val="Calibri"/>
        <family val="2"/>
        <scheme val="minor"/>
      </rPr>
      <t xml:space="preserve">▪*Medicines and Healthcare products Regulatory Agency (MHRA) guidance – current guidance at the time of this report release in 2022: Valproate must not be used in any woman or girl able to have children unless there is a pregnancy prevention programme (PPP) in place. This is designed to make sure patients are fully aware of the risks and the need to avoid becoming pregnant
</t>
    </r>
    <r>
      <rPr>
        <sz val="11"/>
        <color theme="1"/>
        <rFont val="Calibri"/>
        <family val="2"/>
      </rPr>
      <t xml:space="preserve">▪ </t>
    </r>
    <r>
      <rPr>
        <sz val="11"/>
        <color theme="1"/>
        <rFont val="Calibri"/>
        <family val="2"/>
        <scheme val="minor"/>
      </rPr>
      <t>Risk acknowledgement form
▪ Information on the risks of valproate use in girls (of any age) and women of childbearing potential
▪ Royal College of Paediatrics and Child Health. Epilepsy12 
Target audience: Prescribers of valproate medicines, medication safety officers, neurologists, obstetricians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</si>
</sst>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b/>
      <sz val="12"/>
      <color rgb="FFC00000"/>
      <name val="Calibri"/>
      <family val="2"/>
      <scheme val="minor"/>
    </font>
    <font>
      <sz val="11"/>
      <color rgb="FF000000"/>
      <name val="Calibri"/>
      <family val="2"/>
      <scheme val="minor"/>
    </font>
    <font>
      <b/>
      <sz val="14"/>
      <color rgb="FFC00000"/>
      <name val="Calibri"/>
      <family val="2"/>
      <scheme val="minor"/>
    </font>
    <font>
      <sz val="11"/>
      <color rgb="FFC00000"/>
      <name val="Calibri"/>
      <family val="2"/>
      <scheme val="minor"/>
    </font>
    <font>
      <b/>
      <sz val="11"/>
      <color rgb="FFC00000"/>
      <name val="Calibri"/>
      <family val="2"/>
      <scheme val="minor"/>
    </font>
    <font>
      <b/>
      <sz val="14"/>
      <name val="Calibri"/>
      <family val="2"/>
      <scheme val="minor"/>
    </font>
    <font>
      <sz val="12"/>
      <color rgb="FF000000"/>
      <name val="Calibri"/>
      <family val="2"/>
      <scheme val="minor"/>
    </font>
    <font>
      <sz val="13"/>
      <color rgb="FFC00000"/>
      <name val="Calibri"/>
      <family val="2"/>
      <scheme val="minor"/>
    </font>
    <font>
      <b/>
      <sz val="13"/>
      <color theme="1"/>
      <name val="Calibri"/>
      <family val="2"/>
      <scheme val="minor"/>
    </font>
    <font>
      <sz val="13"/>
      <color theme="1"/>
      <name val="Calibri"/>
      <family val="2"/>
      <scheme val="minor"/>
    </font>
    <font>
      <sz val="13"/>
      <color rgb="FFC00000"/>
      <name val="Calibri"/>
      <family val="2"/>
    </font>
    <font>
      <b/>
      <i/>
      <sz val="12"/>
      <color theme="1"/>
      <name val="Calibri"/>
      <family val="2"/>
      <scheme val="minor"/>
    </font>
    <font>
      <b/>
      <sz val="13"/>
      <color rgb="FFC00000"/>
      <name val="Calibri"/>
      <family val="2"/>
      <scheme val="minor"/>
    </font>
    <font>
      <sz val="11"/>
      <color theme="0"/>
      <name val="Calibri"/>
      <family val="2"/>
      <scheme val="minor"/>
    </font>
    <font>
      <u/>
      <sz val="11"/>
      <color theme="0"/>
      <name val="Calibri"/>
      <family val="2"/>
    </font>
    <font>
      <sz val="12"/>
      <color rgb="FFC00000"/>
      <name val="Calibri"/>
      <family val="2"/>
      <scheme val="minor"/>
    </font>
    <font>
      <sz val="11"/>
      <color theme="1"/>
      <name val="Calibri"/>
      <family val="2"/>
    </font>
    <font>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90">
    <xf numFmtId="0" fontId="0" fillId="0" borderId="0" xfId="0"/>
    <xf numFmtId="0" fontId="0" fillId="2" borderId="0" xfId="0" applyFill="1"/>
    <xf numFmtId="0" fontId="0" fillId="0" borderId="0" xfId="0" applyAlignment="1">
      <alignment horizontal="left" vertical="top" wrapText="1"/>
    </xf>
    <xf numFmtId="0" fontId="0" fillId="0" borderId="0" xfId="0" applyAlignment="1">
      <alignment horizontal="center"/>
    </xf>
    <xf numFmtId="0" fontId="0" fillId="3" borderId="1" xfId="0" applyFill="1" applyBorder="1" applyAlignment="1">
      <alignment horizontal="center"/>
    </xf>
    <xf numFmtId="0" fontId="2" fillId="0" borderId="0" xfId="0" applyFont="1" applyAlignment="1">
      <alignment horizontal="left" vertical="top" wrapText="1"/>
    </xf>
    <xf numFmtId="1" fontId="8" fillId="2" borderId="1" xfId="0" applyNumberFormat="1" applyFont="1" applyFill="1" applyBorder="1"/>
    <xf numFmtId="1" fontId="7" fillId="2" borderId="1" xfId="0" applyNumberFormat="1" applyFont="1" applyFill="1" applyBorder="1" applyAlignment="1">
      <alignment horizontal="right"/>
    </xf>
    <xf numFmtId="0" fontId="9" fillId="0" borderId="6" xfId="0" applyFont="1" applyBorder="1" applyAlignment="1">
      <alignment horizontal="right"/>
    </xf>
    <xf numFmtId="0" fontId="11" fillId="0" borderId="0" xfId="0" applyFont="1" applyAlignment="1">
      <alignment horizontal="center" vertical="top" wrapText="1"/>
    </xf>
    <xf numFmtId="0" fontId="14" fillId="2" borderId="1" xfId="0" applyFont="1" applyFill="1" applyBorder="1" applyAlignment="1">
      <alignment horizontal="left" vertical="top" wrapText="1"/>
    </xf>
    <xf numFmtId="0" fontId="14" fillId="2" borderId="0" xfId="0" applyFont="1" applyFill="1" applyAlignment="1">
      <alignment horizontal="left" vertical="top" wrapText="1"/>
    </xf>
    <xf numFmtId="0" fontId="11" fillId="0" borderId="0" xfId="0" applyFont="1" applyAlignment="1">
      <alignment horizontal="left" vertical="top" wrapText="1"/>
    </xf>
    <xf numFmtId="1" fontId="11" fillId="0" borderId="0" xfId="0" applyNumberFormat="1" applyFont="1" applyAlignment="1">
      <alignment horizontal="left" vertical="top" wrapText="1"/>
    </xf>
    <xf numFmtId="0" fontId="11" fillId="4" borderId="1" xfId="0" applyFont="1" applyFill="1" applyBorder="1" applyAlignment="1">
      <alignment horizontal="center" vertical="top" wrapText="1"/>
    </xf>
    <xf numFmtId="0" fontId="0" fillId="0" borderId="0" xfId="0" applyAlignment="1">
      <alignment horizontal="left"/>
    </xf>
    <xf numFmtId="0" fontId="17" fillId="0" borderId="0" xfId="0" applyFont="1"/>
    <xf numFmtId="0" fontId="1" fillId="0" borderId="0" xfId="0" applyFont="1"/>
    <xf numFmtId="0" fontId="12"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6" fillId="2" borderId="0" xfId="0" applyFont="1" applyFill="1" applyAlignment="1">
      <alignment horizontal="left" vertical="top" wrapText="1"/>
    </xf>
    <xf numFmtId="0" fontId="13" fillId="2" borderId="3" xfId="0" applyFont="1" applyFill="1" applyBorder="1" applyAlignment="1">
      <alignment horizontal="left" vertical="top" wrapText="1"/>
    </xf>
    <xf numFmtId="0" fontId="10" fillId="2" borderId="9" xfId="0" applyFont="1" applyFill="1" applyBorder="1" applyAlignment="1">
      <alignment horizontal="left" vertical="top" wrapText="1"/>
    </xf>
    <xf numFmtId="1" fontId="13" fillId="0" borderId="1" xfId="0" applyNumberFormat="1" applyFont="1" applyBorder="1" applyAlignment="1">
      <alignment horizontal="left" vertical="top" wrapText="1"/>
    </xf>
    <xf numFmtId="1" fontId="14" fillId="0" borderId="1" xfId="0" applyNumberFormat="1" applyFont="1" applyBorder="1" applyAlignment="1">
      <alignment horizontal="left" vertical="top" wrapText="1"/>
    </xf>
    <xf numFmtId="0" fontId="11" fillId="2" borderId="0" xfId="0" applyFont="1" applyFill="1" applyAlignment="1">
      <alignment horizontal="left" vertical="top" wrapText="1"/>
    </xf>
    <xf numFmtId="0" fontId="14" fillId="0" borderId="0" xfId="0" applyFont="1" applyAlignment="1">
      <alignment horizontal="center" vertical="top" wrapText="1"/>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0" fillId="0" borderId="0" xfId="0" applyAlignment="1">
      <alignment vertical="top" wrapText="1"/>
    </xf>
    <xf numFmtId="0" fontId="1" fillId="0" borderId="0" xfId="0" applyFont="1" applyAlignment="1">
      <alignment vertical="top" wrapText="1"/>
    </xf>
    <xf numFmtId="0" fontId="12" fillId="2" borderId="1" xfId="0" applyFont="1" applyFill="1" applyBorder="1" applyAlignment="1">
      <alignment vertical="top" wrapText="1"/>
    </xf>
    <xf numFmtId="0" fontId="12" fillId="0" borderId="0" xfId="0" applyFont="1" applyAlignment="1">
      <alignment vertical="top" wrapText="1"/>
    </xf>
    <xf numFmtId="0" fontId="10" fillId="0" borderId="0" xfId="0" applyFont="1" applyAlignment="1">
      <alignment horizontal="center" vertical="center" wrapText="1"/>
    </xf>
    <xf numFmtId="1" fontId="11"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9" fillId="0" borderId="0" xfId="0" applyFont="1" applyAlignment="1">
      <alignment horizontal="right"/>
    </xf>
    <xf numFmtId="0" fontId="9" fillId="0" borderId="0" xfId="0" applyFont="1" applyAlignment="1">
      <alignment horizontal="center"/>
    </xf>
    <xf numFmtId="0" fontId="21" fillId="2" borderId="0" xfId="0" applyFont="1" applyFill="1"/>
    <xf numFmtId="0" fontId="22" fillId="2" borderId="0" xfId="0" applyFont="1" applyFill="1"/>
    <xf numFmtId="0" fontId="11" fillId="0" borderId="1" xfId="0" applyFont="1" applyBorder="1" applyAlignment="1">
      <alignment horizontal="center" vertical="top" wrapText="1"/>
    </xf>
    <xf numFmtId="0" fontId="11" fillId="4" borderId="5" xfId="0" applyFont="1" applyFill="1" applyBorder="1" applyAlignment="1">
      <alignment horizontal="center" vertical="top" wrapText="1"/>
    </xf>
    <xf numFmtId="0" fontId="11" fillId="0" borderId="1" xfId="0" applyFont="1" applyBorder="1" applyAlignment="1">
      <alignment vertical="top" wrapText="1"/>
    </xf>
    <xf numFmtId="0" fontId="11" fillId="4" borderId="7" xfId="0" applyFont="1" applyFill="1" applyBorder="1" applyAlignment="1">
      <alignment horizontal="center" vertical="top" wrapText="1"/>
    </xf>
    <xf numFmtId="0" fontId="3" fillId="0" borderId="0" xfId="0" applyFont="1" applyAlignment="1">
      <alignment horizontal="center" vertical="top" wrapText="1"/>
    </xf>
    <xf numFmtId="1" fontId="2" fillId="3" borderId="1" xfId="0" applyNumberFormat="1" applyFont="1" applyFill="1" applyBorder="1" applyAlignment="1">
      <alignment horizontal="center"/>
    </xf>
    <xf numFmtId="0" fontId="0" fillId="2" borderId="0" xfId="0" applyFill="1" applyAlignment="1" applyProtection="1">
      <alignment vertical="top" wrapText="1"/>
      <protection locked="0"/>
    </xf>
    <xf numFmtId="0" fontId="20" fillId="2" borderId="0" xfId="0" applyFont="1" applyFill="1" applyAlignment="1">
      <alignment vertical="top" wrapText="1"/>
    </xf>
    <xf numFmtId="0" fontId="2" fillId="2" borderId="0" xfId="0" applyFont="1" applyFill="1" applyAlignment="1">
      <alignment vertical="top" wrapText="1"/>
    </xf>
    <xf numFmtId="0" fontId="0" fillId="2" borderId="0" xfId="0" applyFill="1" applyAlignment="1">
      <alignment vertical="top" wrapText="1"/>
    </xf>
    <xf numFmtId="0" fontId="22" fillId="2" borderId="0" xfId="0" applyFont="1" applyFill="1" applyAlignment="1">
      <alignment vertical="top" wrapText="1"/>
    </xf>
    <xf numFmtId="0" fontId="11" fillId="4" borderId="0" xfId="0" applyFont="1" applyFill="1" applyAlignment="1">
      <alignment horizontal="center" vertical="top" wrapText="1"/>
    </xf>
    <xf numFmtId="0" fontId="17" fillId="2" borderId="3" xfId="0" applyFont="1" applyFill="1" applyBorder="1" applyAlignment="1">
      <alignment horizontal="left" vertical="top" wrapText="1"/>
    </xf>
    <xf numFmtId="0" fontId="6" fillId="2" borderId="10"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center" vertical="center"/>
    </xf>
    <xf numFmtId="1" fontId="14" fillId="0" borderId="1" xfId="0" applyNumberFormat="1" applyFont="1" applyBorder="1" applyAlignment="1">
      <alignment horizontal="left" vertical="center" wrapText="1"/>
    </xf>
    <xf numFmtId="1" fontId="6" fillId="0" borderId="1" xfId="0" applyNumberFormat="1" applyFont="1" applyBorder="1" applyAlignment="1">
      <alignment horizontal="center"/>
    </xf>
    <xf numFmtId="0" fontId="10" fillId="0" borderId="10" xfId="0" applyFont="1" applyBorder="1" applyAlignment="1">
      <alignment horizontal="center" vertical="top" wrapText="1"/>
    </xf>
    <xf numFmtId="0" fontId="11" fillId="0" borderId="6" xfId="0" applyFont="1" applyBorder="1" applyAlignment="1">
      <alignment horizontal="center" vertical="top" wrapText="1"/>
    </xf>
    <xf numFmtId="0" fontId="11" fillId="2" borderId="6" xfId="0" applyFont="1" applyFill="1" applyBorder="1" applyAlignment="1">
      <alignment horizontal="center" vertical="top" wrapText="1"/>
    </xf>
    <xf numFmtId="0" fontId="25" fillId="2" borderId="24" xfId="0" applyFont="1" applyFill="1" applyBorder="1" applyAlignment="1">
      <alignment horizontal="left" vertical="top" wrapText="1"/>
    </xf>
    <xf numFmtId="0" fontId="25" fillId="2" borderId="0" xfId="0" applyFont="1" applyFill="1" applyAlignment="1">
      <alignment horizontal="center" vertical="top" wrapText="1"/>
    </xf>
    <xf numFmtId="0" fontId="25" fillId="0" borderId="0" xfId="0" applyFont="1" applyAlignment="1">
      <alignment horizontal="center" vertical="top" wrapText="1"/>
    </xf>
    <xf numFmtId="1" fontId="0" fillId="6" borderId="1" xfId="0" applyNumberFormat="1" applyFill="1" applyBorder="1" applyAlignment="1">
      <alignment horizontal="center" vertical="center"/>
    </xf>
    <xf numFmtId="0" fontId="22" fillId="2" borderId="0" xfId="0" applyFont="1" applyFill="1" applyAlignment="1">
      <alignment horizontal="center"/>
    </xf>
    <xf numFmtId="0" fontId="0" fillId="0" borderId="1" xfId="0" applyBorder="1" applyAlignment="1">
      <alignment horizontal="left" vertical="top" wrapText="1"/>
    </xf>
    <xf numFmtId="0" fontId="11" fillId="0" borderId="25" xfId="0" applyFont="1" applyBorder="1" applyAlignment="1">
      <alignment horizontal="center" vertical="top" wrapText="1"/>
    </xf>
    <xf numFmtId="14" fontId="11" fillId="0" borderId="0" xfId="0" applyNumberFormat="1" applyFont="1" applyAlignment="1">
      <alignment horizontal="center" vertical="top" wrapText="1"/>
    </xf>
    <xf numFmtId="20" fontId="11" fillId="0" borderId="8" xfId="0" applyNumberFormat="1" applyFont="1" applyBorder="1" applyAlignment="1">
      <alignment horizontal="center" vertical="top" wrapText="1"/>
    </xf>
    <xf numFmtId="20" fontId="11" fillId="0" borderId="0" xfId="0" applyNumberFormat="1" applyFont="1" applyAlignment="1">
      <alignment horizontal="center" vertical="top" wrapText="1"/>
    </xf>
    <xf numFmtId="0" fontId="10" fillId="0" borderId="0" xfId="0" applyFont="1" applyAlignment="1">
      <alignment horizontal="center" vertical="top" wrapText="1"/>
    </xf>
    <xf numFmtId="0" fontId="25" fillId="0" borderId="13" xfId="0" applyFont="1" applyBorder="1" applyAlignment="1">
      <alignment horizontal="center" vertical="top" wrapText="1"/>
    </xf>
    <xf numFmtId="0" fontId="22" fillId="0" borderId="12" xfId="0" applyFont="1" applyBorder="1" applyAlignment="1">
      <alignment wrapText="1"/>
    </xf>
    <xf numFmtId="0" fontId="0" fillId="0" borderId="27" xfId="0" applyBorder="1" applyAlignment="1">
      <alignment wrapText="1"/>
    </xf>
    <xf numFmtId="0" fontId="11" fillId="0" borderId="15" xfId="0" applyFont="1" applyBorder="1" applyAlignment="1">
      <alignment horizontal="center" vertical="top" wrapText="1"/>
    </xf>
    <xf numFmtId="0" fontId="14" fillId="0" borderId="1" xfId="0" applyFont="1" applyBorder="1" applyAlignment="1">
      <alignment vertical="top" wrapText="1"/>
    </xf>
    <xf numFmtId="0" fontId="10" fillId="0" borderId="3" xfId="0" applyFont="1" applyBorder="1" applyAlignment="1">
      <alignment horizontal="center" vertical="top" wrapText="1"/>
    </xf>
    <xf numFmtId="0" fontId="22" fillId="0" borderId="3" xfId="0" applyFont="1" applyBorder="1" applyAlignment="1">
      <alignment horizontal="left" vertical="top" wrapText="1"/>
    </xf>
    <xf numFmtId="0" fontId="0" fillId="0" borderId="13" xfId="0" applyBorder="1" applyAlignment="1">
      <alignment horizontal="left" vertical="top" wrapText="1"/>
    </xf>
    <xf numFmtId="0" fontId="11" fillId="0" borderId="6" xfId="0" applyFont="1" applyBorder="1" applyAlignment="1">
      <alignment vertical="top" wrapText="1"/>
    </xf>
    <xf numFmtId="0" fontId="22" fillId="0" borderId="3" xfId="0" applyFont="1" applyBorder="1" applyAlignment="1">
      <alignment wrapText="1"/>
    </xf>
    <xf numFmtId="0" fontId="0" fillId="0" borderId="13" xfId="0" applyBorder="1" applyAlignment="1">
      <alignment wrapText="1"/>
    </xf>
    <xf numFmtId="0" fontId="25" fillId="0" borderId="1" xfId="0" applyFont="1" applyBorder="1" applyAlignment="1">
      <alignment horizontal="center" vertical="top" wrapText="1"/>
    </xf>
    <xf numFmtId="0" fontId="25" fillId="0" borderId="5" xfId="0" applyFont="1" applyBorder="1" applyAlignment="1">
      <alignment horizontal="center" vertical="top" wrapText="1"/>
    </xf>
    <xf numFmtId="0" fontId="2" fillId="0" borderId="1" xfId="0" applyFont="1" applyBorder="1" applyAlignment="1">
      <alignment horizontal="center" vertical="center" wrapText="1"/>
    </xf>
    <xf numFmtId="0" fontId="5" fillId="0" borderId="0" xfId="1" applyAlignment="1" applyProtection="1">
      <alignment horizontal="left" vertical="top" wrapText="1"/>
    </xf>
    <xf numFmtId="0" fontId="11" fillId="0" borderId="1" xfId="0" applyFont="1" applyBorder="1" applyAlignment="1">
      <alignment horizontal="left" vertical="center" wrapText="1"/>
    </xf>
    <xf numFmtId="1" fontId="2" fillId="0" borderId="0" xfId="0" applyNumberFormat="1" applyFont="1" applyAlignment="1">
      <alignment horizontal="center"/>
    </xf>
    <xf numFmtId="1" fontId="0" fillId="0" borderId="0" xfId="0" applyNumberFormat="1" applyAlignment="1">
      <alignment horizontal="center" vertical="center"/>
    </xf>
    <xf numFmtId="0" fontId="5" fillId="0" borderId="7" xfId="1" applyFill="1" applyBorder="1" applyAlignment="1" applyProtection="1">
      <alignment horizontal="left" vertical="top" wrapText="1"/>
    </xf>
    <xf numFmtId="0" fontId="0" fillId="0" borderId="19" xfId="0" applyBorder="1" applyAlignment="1">
      <alignment horizontal="left" vertical="top" wrapText="1"/>
    </xf>
    <xf numFmtId="0" fontId="0" fillId="0" borderId="7" xfId="0" applyBorder="1" applyAlignment="1">
      <alignment horizontal="left" vertical="top" wrapText="1"/>
    </xf>
    <xf numFmtId="0" fontId="5" fillId="0" borderId="0" xfId="1" applyFill="1" applyAlignment="1" applyProtection="1"/>
    <xf numFmtId="0" fontId="5" fillId="0" borderId="14" xfId="1" applyFill="1" applyBorder="1" applyAlignment="1" applyProtection="1">
      <alignment horizontal="left" vertical="top" wrapText="1"/>
    </xf>
    <xf numFmtId="0" fontId="0" fillId="2" borderId="0" xfId="0" applyFill="1" applyAlignment="1" applyProtection="1">
      <alignment vertical="top"/>
      <protection locked="0"/>
    </xf>
    <xf numFmtId="0" fontId="23" fillId="2" borderId="0" xfId="0" applyFont="1" applyFill="1" applyAlignment="1" applyProtection="1">
      <alignment horizontal="center" vertical="top"/>
      <protection locked="0"/>
    </xf>
    <xf numFmtId="0" fontId="19" fillId="0" borderId="0" xfId="0" applyFont="1" applyAlignment="1">
      <alignment vertical="center"/>
    </xf>
    <xf numFmtId="0" fontId="22" fillId="5" borderId="0" xfId="0" applyFont="1" applyFill="1" applyAlignment="1" applyProtection="1">
      <alignment vertical="top" wrapText="1"/>
      <protection locked="0"/>
    </xf>
    <xf numFmtId="0" fontId="0" fillId="2" borderId="0" xfId="0" applyFill="1" applyAlignment="1" applyProtection="1">
      <alignment wrapText="1"/>
      <protection locked="0"/>
    </xf>
    <xf numFmtId="0" fontId="0" fillId="2" borderId="0" xfId="0" applyFill="1" applyAlignment="1">
      <alignment vertical="top"/>
    </xf>
    <xf numFmtId="0" fontId="31" fillId="0" borderId="0" xfId="0" applyFont="1"/>
    <xf numFmtId="0" fontId="11" fillId="0" borderId="30" xfId="0" applyFont="1" applyBorder="1" applyAlignment="1">
      <alignment vertical="top" wrapText="1"/>
    </xf>
    <xf numFmtId="0" fontId="24" fillId="0" borderId="0" xfId="0" applyFont="1" applyAlignment="1">
      <alignment vertical="top" wrapText="1"/>
    </xf>
    <xf numFmtId="0" fontId="11" fillId="0" borderId="1" xfId="0" applyFont="1" applyBorder="1" applyAlignment="1">
      <alignment horizontal="left" vertical="top" wrapText="1"/>
    </xf>
    <xf numFmtId="0" fontId="32" fillId="2" borderId="0" xfId="1" applyFont="1" applyFill="1" applyBorder="1" applyAlignment="1" applyProtection="1">
      <alignment vertical="top"/>
    </xf>
    <xf numFmtId="0" fontId="11" fillId="0" borderId="4" xfId="0" applyFont="1" applyBorder="1" applyAlignment="1">
      <alignment vertical="top" wrapText="1"/>
    </xf>
    <xf numFmtId="0" fontId="5" fillId="0" borderId="14" xfId="1" applyFill="1" applyBorder="1" applyAlignment="1" applyProtection="1"/>
    <xf numFmtId="0" fontId="5" fillId="0" borderId="7" xfId="1" applyFill="1" applyBorder="1" applyAlignment="1" applyProtection="1"/>
    <xf numFmtId="0" fontId="12" fillId="2" borderId="0" xfId="0" applyFont="1" applyFill="1" applyAlignment="1">
      <alignment horizontal="left" vertical="top" wrapText="1"/>
    </xf>
    <xf numFmtId="0" fontId="12" fillId="0" borderId="0" xfId="0" applyFont="1" applyAlignment="1">
      <alignment horizontal="center" vertical="top" wrapText="1"/>
    </xf>
    <xf numFmtId="0" fontId="35" fillId="0" borderId="0" xfId="0" applyFont="1" applyAlignment="1">
      <alignment horizontal="left" vertical="top" wrapText="1"/>
    </xf>
    <xf numFmtId="0" fontId="35" fillId="0" borderId="0" xfId="0" applyFont="1" applyAlignment="1">
      <alignment horizontal="center" vertical="top" wrapText="1"/>
    </xf>
    <xf numFmtId="0" fontId="35" fillId="0" borderId="0" xfId="0" applyFont="1" applyAlignment="1">
      <alignment horizontal="center" vertical="center" wrapText="1"/>
    </xf>
    <xf numFmtId="1" fontId="35" fillId="0" borderId="0" xfId="0" applyNumberFormat="1" applyFont="1" applyAlignment="1">
      <alignment horizontal="left" vertical="top" wrapText="1"/>
    </xf>
    <xf numFmtId="1" fontId="35" fillId="0" borderId="0" xfId="0" applyNumberFormat="1" applyFont="1" applyAlignment="1">
      <alignment horizontal="center" vertical="center" wrapText="1"/>
    </xf>
    <xf numFmtId="0" fontId="10" fillId="0" borderId="10" xfId="0" applyFont="1" applyBorder="1" applyAlignment="1">
      <alignment horizontal="center" vertical="top" wrapText="1"/>
    </xf>
    <xf numFmtId="0" fontId="0" fillId="0" borderId="12" xfId="0" applyBorder="1" applyAlignment="1">
      <alignment horizontal="center" vertical="top" wrapText="1"/>
    </xf>
    <xf numFmtId="0" fontId="0" fillId="0" borderId="11" xfId="0" applyBorder="1" applyAlignment="1">
      <alignment horizontal="center" vertical="top" wrapText="1"/>
    </xf>
    <xf numFmtId="0" fontId="2" fillId="0" borderId="10" xfId="0" applyFont="1" applyBorder="1" applyAlignment="1">
      <alignment vertical="top" wrapText="1"/>
    </xf>
    <xf numFmtId="0" fontId="0" fillId="0" borderId="12" xfId="0" applyBorder="1" applyAlignment="1">
      <alignment wrapText="1"/>
    </xf>
    <xf numFmtId="0" fontId="0" fillId="0" borderId="11" xfId="0" applyBorder="1" applyAlignment="1">
      <alignment wrapText="1"/>
    </xf>
    <xf numFmtId="0" fontId="18" fillId="2" borderId="5" xfId="0" applyFont="1" applyFill="1" applyBorder="1" applyAlignment="1">
      <alignment horizontal="left" vertical="top" wrapText="1"/>
    </xf>
    <xf numFmtId="0" fontId="18" fillId="2" borderId="8" xfId="0" applyFont="1" applyFill="1" applyBorder="1" applyAlignment="1">
      <alignment horizontal="left" vertical="top" wrapText="1"/>
    </xf>
    <xf numFmtId="0" fontId="11" fillId="0" borderId="3" xfId="0" applyFont="1" applyBorder="1" applyAlignment="1">
      <alignment horizontal="center" vertical="top" wrapText="1"/>
    </xf>
    <xf numFmtId="0" fontId="2" fillId="0" borderId="3" xfId="0" applyFont="1" applyBorder="1" applyAlignment="1">
      <alignment horizontal="center" vertical="top" wrapText="1"/>
    </xf>
    <xf numFmtId="0" fontId="2" fillId="0" borderId="10" xfId="0" applyFont="1" applyBorder="1" applyAlignment="1">
      <alignment horizontal="center" vertical="top" wrapText="1"/>
    </xf>
    <xf numFmtId="0" fontId="2" fillId="0" borderId="12" xfId="0" applyFont="1" applyBorder="1" applyAlignment="1">
      <alignment horizontal="center" vertical="top" wrapText="1"/>
    </xf>
    <xf numFmtId="0" fontId="2" fillId="0" borderId="11" xfId="0" applyFont="1" applyBorder="1" applyAlignment="1">
      <alignment horizontal="center" vertical="top" wrapText="1"/>
    </xf>
    <xf numFmtId="0" fontId="22" fillId="0" borderId="10" xfId="0" applyFont="1" applyBorder="1" applyAlignment="1">
      <alignment horizontal="left" vertical="top" wrapText="1"/>
    </xf>
    <xf numFmtId="0" fontId="0" fillId="0" borderId="12" xfId="0" applyBorder="1" applyAlignment="1">
      <alignment vertical="top" wrapText="1"/>
    </xf>
    <xf numFmtId="0" fontId="0" fillId="0" borderId="28" xfId="0" applyBorder="1" applyAlignment="1">
      <alignment vertical="top" wrapText="1"/>
    </xf>
    <xf numFmtId="0" fontId="10" fillId="0" borderId="12" xfId="0" applyFont="1" applyBorder="1" applyAlignment="1">
      <alignment horizontal="center" vertical="top" wrapText="1"/>
    </xf>
    <xf numFmtId="0" fontId="30" fillId="0" borderId="26" xfId="0" applyFont="1" applyBorder="1" applyAlignment="1">
      <alignment vertical="top" wrapText="1"/>
    </xf>
    <xf numFmtId="0" fontId="30" fillId="0" borderId="27" xfId="0" applyFont="1" applyBorder="1" applyAlignment="1">
      <alignment vertical="top" wrapText="1"/>
    </xf>
    <xf numFmtId="0" fontId="2" fillId="0" borderId="27" xfId="0" applyFont="1" applyBorder="1" applyAlignment="1">
      <alignment vertical="top" wrapText="1"/>
    </xf>
    <xf numFmtId="0" fontId="11" fillId="0" borderId="5" xfId="0" applyFont="1" applyBorder="1" applyAlignment="1">
      <alignment horizontal="left" vertical="center" wrapText="1"/>
    </xf>
    <xf numFmtId="0" fontId="0" fillId="0" borderId="5" xfId="0" applyBorder="1" applyAlignment="1">
      <alignment wrapText="1"/>
    </xf>
    <xf numFmtId="0" fontId="25" fillId="0" borderId="26" xfId="0" applyFont="1" applyBorder="1" applyAlignment="1">
      <alignment horizontal="center" vertical="top" wrapText="1"/>
    </xf>
    <xf numFmtId="0" fontId="0" fillId="0" borderId="27" xfId="0" applyBorder="1" applyAlignment="1">
      <alignment vertical="top" wrapText="1"/>
    </xf>
    <xf numFmtId="0" fontId="0" fillId="0" borderId="17" xfId="0" applyBorder="1" applyAlignment="1">
      <alignment vertical="top" wrapText="1"/>
    </xf>
    <xf numFmtId="0" fontId="11" fillId="0" borderId="27" xfId="0" applyFont="1" applyBorder="1" applyAlignment="1">
      <alignment horizontal="left" vertical="top" wrapText="1"/>
    </xf>
    <xf numFmtId="0" fontId="22" fillId="0" borderId="10" xfId="0" applyFont="1" applyBorder="1" applyAlignment="1">
      <alignment vertical="top" wrapText="1"/>
    </xf>
    <xf numFmtId="0" fontId="0" fillId="0" borderId="11" xfId="0" applyBorder="1" applyAlignment="1">
      <alignment vertical="top" wrapText="1"/>
    </xf>
    <xf numFmtId="0" fontId="33" fillId="0" borderId="26" xfId="0" applyFont="1" applyBorder="1" applyAlignment="1">
      <alignment vertical="top" wrapText="1"/>
    </xf>
    <xf numFmtId="0" fontId="33" fillId="0" borderId="17" xfId="0" applyFont="1" applyBorder="1" applyAlignment="1">
      <alignment vertical="top" wrapText="1"/>
    </xf>
    <xf numFmtId="0" fontId="25" fillId="0" borderId="29" xfId="0" applyFont="1" applyBorder="1" applyAlignment="1">
      <alignment horizontal="center" vertical="top" wrapText="1"/>
    </xf>
    <xf numFmtId="0" fontId="0" fillId="0" borderId="17" xfId="0" applyBorder="1" applyAlignment="1">
      <alignment horizontal="center" vertical="top" wrapText="1"/>
    </xf>
    <xf numFmtId="0" fontId="28" fillId="0" borderId="26" xfId="0" applyFont="1" applyBorder="1" applyAlignment="1">
      <alignment horizontal="left" vertical="top" wrapText="1"/>
    </xf>
    <xf numFmtId="0" fontId="2" fillId="0" borderId="17" xfId="0" applyFont="1" applyBorder="1" applyAlignment="1">
      <alignment vertical="top" wrapText="1"/>
    </xf>
    <xf numFmtId="0" fontId="26" fillId="0" borderId="13" xfId="0" applyFont="1" applyBorder="1" applyAlignment="1">
      <alignment horizontal="center" vertical="top" wrapText="1"/>
    </xf>
    <xf numFmtId="0" fontId="27" fillId="0" borderId="13" xfId="0" applyFont="1" applyBorder="1" applyAlignment="1">
      <alignment horizontal="center"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25" fillId="0" borderId="26" xfId="0" applyFont="1" applyBorder="1" applyAlignment="1">
      <alignment vertical="top" wrapText="1"/>
    </xf>
    <xf numFmtId="0" fontId="11" fillId="0" borderId="26" xfId="0" applyFont="1" applyBorder="1" applyAlignment="1">
      <alignment horizontal="left" vertical="center" wrapText="1"/>
    </xf>
    <xf numFmtId="0" fontId="0" fillId="0" borderId="27" xfId="0" applyBorder="1" applyAlignment="1">
      <alignment wrapText="1"/>
    </xf>
    <xf numFmtId="0" fontId="0" fillId="0" borderId="17" xfId="0" applyBorder="1" applyAlignment="1">
      <alignment wrapText="1"/>
    </xf>
    <xf numFmtId="0" fontId="0" fillId="0" borderId="6" xfId="0" applyBorder="1" applyAlignment="1">
      <alignment wrapText="1"/>
    </xf>
    <xf numFmtId="0" fontId="33" fillId="0" borderId="26" xfId="0" applyFont="1" applyBorder="1" applyAlignment="1">
      <alignment horizontal="left" vertical="top" wrapText="1"/>
    </xf>
    <xf numFmtId="0" fontId="21" fillId="0" borderId="27" xfId="0" applyFont="1" applyBorder="1" applyAlignment="1">
      <alignment vertical="top" wrapText="1"/>
    </xf>
    <xf numFmtId="0" fontId="2" fillId="2" borderId="4" xfId="0" applyFont="1" applyFill="1" applyBorder="1" applyAlignment="1" applyProtection="1">
      <alignment horizontal="center" vertical="top" wrapText="1"/>
      <protection locked="0"/>
    </xf>
    <xf numFmtId="0" fontId="0" fillId="0" borderId="5" xfId="0" applyBorder="1" applyAlignment="1">
      <alignment vertical="top" wrapText="1"/>
    </xf>
    <xf numFmtId="0" fontId="0" fillId="0" borderId="6" xfId="0" applyBorder="1" applyAlignment="1">
      <alignment vertical="top" wrapText="1"/>
    </xf>
    <xf numFmtId="0" fontId="2" fillId="2" borderId="19" xfId="0" applyFont="1" applyFill="1" applyBorder="1" applyAlignment="1">
      <alignment horizontal="center"/>
    </xf>
    <xf numFmtId="0" fontId="2" fillId="2" borderId="14" xfId="0" applyFont="1" applyFill="1" applyBorder="1" applyAlignment="1">
      <alignment horizontal="center"/>
    </xf>
    <xf numFmtId="0" fontId="2" fillId="2" borderId="7" xfId="0" applyFont="1" applyFill="1" applyBorder="1" applyAlignment="1">
      <alignment horizontal="center"/>
    </xf>
    <xf numFmtId="0" fontId="2" fillId="2" borderId="23" xfId="0" applyFont="1" applyFill="1" applyBorder="1" applyAlignment="1">
      <alignment horizontal="left" vertical="top" wrapText="1"/>
    </xf>
    <xf numFmtId="0" fontId="0" fillId="0" borderId="8" xfId="0" applyBorder="1" applyAlignment="1">
      <alignment vertical="top"/>
    </xf>
    <xf numFmtId="0" fontId="0" fillId="0" borderId="20" xfId="0" applyBorder="1" applyAlignment="1">
      <alignment vertical="top"/>
    </xf>
    <xf numFmtId="0" fontId="2" fillId="2" borderId="21" xfId="0" applyFont="1" applyFill="1" applyBorder="1" applyAlignment="1">
      <alignment horizontal="left" vertical="top" wrapText="1"/>
    </xf>
    <xf numFmtId="0" fontId="0" fillId="0" borderId="0" xfId="0" applyAlignment="1">
      <alignment vertical="top"/>
    </xf>
    <xf numFmtId="0" fontId="0" fillId="0" borderId="22" xfId="0" applyBorder="1" applyAlignment="1">
      <alignment vertical="top"/>
    </xf>
    <xf numFmtId="0" fontId="2" fillId="2" borderId="18" xfId="0" applyFont="1" applyFill="1" applyBorder="1" applyAlignment="1">
      <alignment horizontal="left" vertical="top" wrapText="1"/>
    </xf>
    <xf numFmtId="0" fontId="0" fillId="0" borderId="16" xfId="0" applyBorder="1" applyAlignment="1">
      <alignment vertical="top"/>
    </xf>
    <xf numFmtId="0" fontId="0" fillId="0" borderId="15" xfId="0" applyBorder="1" applyAlignment="1">
      <alignment vertical="top"/>
    </xf>
    <xf numFmtId="1" fontId="8" fillId="2" borderId="4" xfId="0" applyNumberFormat="1" applyFont="1" applyFill="1" applyBorder="1"/>
    <xf numFmtId="0" fontId="0" fillId="0" borderId="5" xfId="0" applyBorder="1"/>
    <xf numFmtId="0" fontId="0" fillId="0" borderId="6" xfId="0" applyBorder="1"/>
    <xf numFmtId="1" fontId="7" fillId="2" borderId="4" xfId="0" applyNumberFormat="1" applyFont="1" applyFill="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9" fillId="0" borderId="4" xfId="0" applyFont="1" applyBorder="1" applyAlignment="1">
      <alignment horizontal="left"/>
    </xf>
    <xf numFmtId="0" fontId="0" fillId="0" borderId="0" xfId="0" applyAlignment="1">
      <alignment horizontal="center" vertical="top" wrapText="1"/>
    </xf>
    <xf numFmtId="0" fontId="2" fillId="0" borderId="19" xfId="0" applyFont="1"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11" fillId="0" borderId="7" xfId="0" applyFont="1" applyFill="1" applyBorder="1" applyAlignment="1">
      <alignment vertical="top" wrapText="1"/>
    </xf>
    <xf numFmtId="0" fontId="11" fillId="0" borderId="1" xfId="0" applyFont="1" applyFill="1" applyBorder="1" applyAlignment="1">
      <alignment vertical="top" wrapText="1"/>
    </xf>
  </cellXfs>
  <cellStyles count="2">
    <cellStyle name="Hyperlink" xfId="1" builtinId="8"/>
    <cellStyle name="Normal" xfId="0" builtinId="0"/>
  </cellStyles>
  <dxfs count="13">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GB" sz="1200" b="1">
                <a:solidFill>
                  <a:sysClr val="windowText" lastClr="000000"/>
                </a:solidFill>
              </a:rPr>
              <a:t>Extent to which each recommendation has been met (%)</a:t>
            </a:r>
          </a:p>
        </c:rich>
      </c:tx>
      <c:layout>
        <c:manualLayout>
          <c:xMode val="edge"/>
          <c:yMode val="edge"/>
          <c:x val="0.12269662921348314"/>
          <c:y val="6.9264069264069264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10125276475272052"/>
          <c:y val="0.19749885238985881"/>
          <c:w val="0.74748170406275816"/>
          <c:h val="0.69881733956218839"/>
        </c:manualLayout>
      </c:layout>
      <c:radarChart>
        <c:radarStyle val="filled"/>
        <c:varyColors val="0"/>
        <c:ser>
          <c:idx val="0"/>
          <c:order val="0"/>
          <c:spPr>
            <a:gradFill rotWithShape="1">
              <a:gsLst>
                <a:gs pos="0">
                  <a:schemeClr val="dk1">
                    <a:tint val="88500"/>
                    <a:lumMod val="110000"/>
                    <a:satMod val="105000"/>
                    <a:tint val="67000"/>
                  </a:schemeClr>
                </a:gs>
                <a:gs pos="50000">
                  <a:schemeClr val="dk1">
                    <a:tint val="88500"/>
                    <a:lumMod val="105000"/>
                    <a:satMod val="103000"/>
                    <a:tint val="73000"/>
                  </a:schemeClr>
                </a:gs>
                <a:gs pos="100000">
                  <a:schemeClr val="dk1">
                    <a:tint val="88500"/>
                    <a:lumMod val="105000"/>
                    <a:satMod val="109000"/>
                    <a:tint val="81000"/>
                  </a:schemeClr>
                </a:gs>
              </a:gsLst>
              <a:lin ang="5400000" scaled="0"/>
            </a:gradFill>
            <a:ln w="57150" cap="flat" cmpd="sng" algn="ctr">
              <a:solidFill>
                <a:srgbClr val="0070C0"/>
              </a:solidFill>
              <a:round/>
            </a:ln>
            <a:effectLst/>
          </c:spPr>
          <c:cat>
            <c:numRef>
              <c:f>Summary!$G$33:$R$33</c:f>
              <c:numCache>
                <c:formatCode>0</c:formatCode>
                <c:ptCount val="12"/>
                <c:pt idx="0">
                  <c:v>1</c:v>
                </c:pt>
                <c:pt idx="1">
                  <c:v>2</c:v>
                </c:pt>
                <c:pt idx="2">
                  <c:v>3</c:v>
                </c:pt>
                <c:pt idx="3">
                  <c:v>4</c:v>
                </c:pt>
                <c:pt idx="4">
                  <c:v>7</c:v>
                </c:pt>
                <c:pt idx="5">
                  <c:v>8</c:v>
                </c:pt>
                <c:pt idx="6">
                  <c:v>9</c:v>
                </c:pt>
                <c:pt idx="7">
                  <c:v>10</c:v>
                </c:pt>
                <c:pt idx="8" formatCode="General">
                  <c:v>11</c:v>
                </c:pt>
                <c:pt idx="9" formatCode="General">
                  <c:v>12</c:v>
                </c:pt>
                <c:pt idx="10" formatCode="General">
                  <c:v>13</c:v>
                </c:pt>
                <c:pt idx="11" formatCode="General">
                  <c:v>14</c:v>
                </c:pt>
              </c:numCache>
            </c:numRef>
          </c:cat>
          <c:val>
            <c:numRef>
              <c:f>Summary!$G$34:$R$34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47F6-4173-8A71-76B11330716D}"/>
            </c:ext>
          </c:extLst>
        </c:ser>
        <c:dLbls>
          <c:showLegendKey val="0"/>
          <c:showVal val="0"/>
          <c:showCatName val="0"/>
          <c:showSerName val="0"/>
          <c:showPercent val="0"/>
          <c:showBubbleSize val="0"/>
        </c:dLbls>
        <c:axId val="371408480"/>
        <c:axId val="371408872"/>
        <c:extLst/>
      </c:radarChart>
      <c:catAx>
        <c:axId val="37140848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71408872"/>
        <c:crosses val="autoZero"/>
        <c:auto val="1"/>
        <c:lblAlgn val="ctr"/>
        <c:lblOffset val="100"/>
        <c:noMultiLvlLbl val="0"/>
      </c:catAx>
      <c:valAx>
        <c:axId val="371408872"/>
        <c:scaling>
          <c:orientation val="minMax"/>
          <c:max val="100"/>
        </c:scaling>
        <c:delete val="0"/>
        <c:axPos val="l"/>
        <c:majorGridlines>
          <c:spPr>
            <a:ln w="12700" cap="flat" cmpd="sng" algn="ctr">
              <a:solidFill>
                <a:srgbClr val="0070C0"/>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71408480"/>
        <c:crosses val="autoZero"/>
        <c:crossBetween val="between"/>
      </c:valAx>
      <c:spPr>
        <a:solidFill>
          <a:schemeClr val="bg1"/>
        </a:solidFill>
        <a:ln w="762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www.ncepod.org.uk/2022epilepsy.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7"/><Relationship Id="rId26" Type="http://schemas.openxmlformats.org/officeDocument/2006/relationships/hyperlink" Target="#Recommendations!A19"/><Relationship Id="rId3" Type="http://schemas.openxmlformats.org/officeDocument/2006/relationships/hyperlink" Target="#Recommendations!B5"/><Relationship Id="rId21" Type="http://schemas.openxmlformats.org/officeDocument/2006/relationships/hyperlink" Target="#Recommendations!A22"/><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5"/><Relationship Id="rId25" Type="http://schemas.openxmlformats.org/officeDocument/2006/relationships/hyperlink" Target="#Recommendations!A17"/><Relationship Id="rId2" Type="http://schemas.openxmlformats.org/officeDocument/2006/relationships/image" Target="../media/image2.gif"/><Relationship Id="rId16" Type="http://schemas.openxmlformats.org/officeDocument/2006/relationships/hyperlink" Target="#Recommendations!A8"/><Relationship Id="rId20" Type="http://schemas.openxmlformats.org/officeDocument/2006/relationships/hyperlink" Target="#Recommendations!A20"/><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24" Type="http://schemas.openxmlformats.org/officeDocument/2006/relationships/hyperlink" Target="#Recommendations!A16"/><Relationship Id="rId5" Type="http://schemas.openxmlformats.org/officeDocument/2006/relationships/hyperlink" Target="#Recommendations!B8"/><Relationship Id="rId15" Type="http://schemas.openxmlformats.org/officeDocument/2006/relationships/hyperlink" Target="#Recommendations!B24"/><Relationship Id="rId23" Type="http://schemas.openxmlformats.org/officeDocument/2006/relationships/hyperlink" Target="#Recommendations!A13"/><Relationship Id="rId10" Type="http://schemas.openxmlformats.org/officeDocument/2006/relationships/hyperlink" Target="#Recommendations!B15"/><Relationship Id="rId19" Type="http://schemas.openxmlformats.org/officeDocument/2006/relationships/hyperlink" Target="#Recommendations!A15"/><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 Id="rId22" Type="http://schemas.openxmlformats.org/officeDocument/2006/relationships/hyperlink" Target="#Recommendations!A6"/><Relationship Id="rId27" Type="http://schemas.openxmlformats.org/officeDocument/2006/relationships/hyperlink" Target="#Recommendations!A24"/></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A15"/><Relationship Id="rId13" Type="http://schemas.openxmlformats.org/officeDocument/2006/relationships/hyperlink" Target="#Recommendations!A22"/><Relationship Id="rId3" Type="http://schemas.openxmlformats.org/officeDocument/2006/relationships/image" Target="../media/image4.png"/><Relationship Id="rId7" Type="http://schemas.openxmlformats.org/officeDocument/2006/relationships/hyperlink" Target="#Recommendations!A13"/><Relationship Id="rId12" Type="http://schemas.openxmlformats.org/officeDocument/2006/relationships/hyperlink" Target="#Recommendations!A20"/><Relationship Id="rId2" Type="http://schemas.openxmlformats.org/officeDocument/2006/relationships/hyperlink" Target="#Recommendations!A5"/><Relationship Id="rId1" Type="http://schemas.openxmlformats.org/officeDocument/2006/relationships/chart" Target="../charts/chart1.xml"/><Relationship Id="rId6" Type="http://schemas.openxmlformats.org/officeDocument/2006/relationships/hyperlink" Target="#Recommendations!A8"/><Relationship Id="rId11" Type="http://schemas.openxmlformats.org/officeDocument/2006/relationships/hyperlink" Target="#Recommendations!A19"/><Relationship Id="rId5" Type="http://schemas.openxmlformats.org/officeDocument/2006/relationships/hyperlink" Target="#Recommendations!A6"/><Relationship Id="rId10" Type="http://schemas.openxmlformats.org/officeDocument/2006/relationships/hyperlink" Target="#Recommendations!A17"/><Relationship Id="rId4" Type="http://schemas.openxmlformats.org/officeDocument/2006/relationships/hyperlink" Target="#Recommendations!A7"/><Relationship Id="rId9" Type="http://schemas.openxmlformats.org/officeDocument/2006/relationships/hyperlink" Target="#Recommendations!A16"/><Relationship Id="rId14" Type="http://schemas.openxmlformats.org/officeDocument/2006/relationships/hyperlink" Target="#Recommendations!A24"/></Relationships>
</file>

<file path=xl/drawings/drawing1.xml><?xml version="1.0" encoding="utf-8"?>
<xdr:wsDr xmlns:xdr="http://schemas.openxmlformats.org/drawingml/2006/spreadsheetDrawing" xmlns:a="http://schemas.openxmlformats.org/drawingml/2006/main">
  <xdr:twoCellAnchor editAs="oneCell">
    <xdr:from>
      <xdr:col>1</xdr:col>
      <xdr:colOff>2724150</xdr:colOff>
      <xdr:row>0</xdr:row>
      <xdr:rowOff>38100</xdr:rowOff>
    </xdr:from>
    <xdr:to>
      <xdr:col>1</xdr:col>
      <xdr:colOff>4533900</xdr:colOff>
      <xdr:row>2</xdr:row>
      <xdr:rowOff>167447</xdr:rowOff>
    </xdr:to>
    <xdr:pic>
      <xdr:nvPicPr>
        <xdr:cNvPr id="2" name="Picture 1" descr="NCEPOD Logo.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210300" y="38100"/>
          <a:ext cx="1809750" cy="510347"/>
        </a:xfrm>
        <a:prstGeom prst="rect">
          <a:avLst/>
        </a:prstGeom>
      </xdr:spPr>
    </xdr:pic>
    <xdr:clientData/>
  </xdr:twoCellAnchor>
  <xdr:twoCellAnchor editAs="oneCell">
    <xdr:from>
      <xdr:col>1</xdr:col>
      <xdr:colOff>5524500</xdr:colOff>
      <xdr:row>11</xdr:row>
      <xdr:rowOff>152400</xdr:rowOff>
    </xdr:from>
    <xdr:to>
      <xdr:col>1</xdr:col>
      <xdr:colOff>5705475</xdr:colOff>
      <xdr:row>11</xdr:row>
      <xdr:rowOff>324707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010650" y="5486400"/>
          <a:ext cx="180975" cy="172307"/>
        </a:xfrm>
        <a:prstGeom prst="rect">
          <a:avLst/>
        </a:prstGeom>
        <a:noFill/>
      </xdr:spPr>
    </xdr:pic>
    <xdr:clientData/>
  </xdr:twoCellAnchor>
  <xdr:twoCellAnchor>
    <xdr:from>
      <xdr:col>0</xdr:col>
      <xdr:colOff>523875</xdr:colOff>
      <xdr:row>1</xdr:row>
      <xdr:rowOff>28576</xdr:rowOff>
    </xdr:from>
    <xdr:to>
      <xdr:col>0</xdr:col>
      <xdr:colOff>3076575</xdr:colOff>
      <xdr:row>11</xdr:row>
      <xdr:rowOff>161926</xdr:rowOff>
    </xdr:to>
    <xdr:sp macro="" textlink="">
      <xdr:nvSpPr>
        <xdr:cNvPr id="4" name="Text Box 1">
          <a:hlinkClick xmlns:r="http://schemas.openxmlformats.org/officeDocument/2006/relationships" r:id="rId4"/>
          <a:extLst>
            <a:ext uri="{FF2B5EF4-FFF2-40B4-BE49-F238E27FC236}">
              <a16:creationId xmlns:a16="http://schemas.microsoft.com/office/drawing/2014/main" id="{00000000-0008-0000-0000-000004000000}"/>
            </a:ext>
          </a:extLst>
        </xdr:cNvPr>
        <xdr:cNvSpPr txBox="1">
          <a:spLocks noChangeArrowheads="1"/>
        </xdr:cNvSpPr>
      </xdr:nvSpPr>
      <xdr:spPr bwMode="auto">
        <a:xfrm>
          <a:off x="523875" y="219076"/>
          <a:ext cx="2552700" cy="45339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000" u="sng">
              <a:effectLst/>
              <a:latin typeface="+mn-lt"/>
              <a:ea typeface="+mn-ea"/>
              <a:cs typeface="+mn-cs"/>
            </a:rPr>
            <a:t>https://www.ncepod.org.uk/2022epilepsy.html</a:t>
          </a:r>
        </a:p>
        <a:p>
          <a:pPr algn="l" rtl="0">
            <a:defRPr sz="1000"/>
          </a:pPr>
          <a:endParaRPr lang="en-GB" sz="1100" b="0" i="0" u="none" strike="noStrike" baseline="0">
            <a:solidFill>
              <a:srgbClr val="000000"/>
            </a:solidFill>
            <a:latin typeface="+mn-lt"/>
            <a:cs typeface="Calibri"/>
          </a:endParaRPr>
        </a:p>
      </xdr:txBody>
    </xdr:sp>
    <xdr:clientData/>
  </xdr:twoCellAnchor>
  <xdr:twoCellAnchor editAs="oneCell">
    <xdr:from>
      <xdr:col>0</xdr:col>
      <xdr:colOff>0</xdr:colOff>
      <xdr:row>0</xdr:row>
      <xdr:rowOff>0</xdr:rowOff>
    </xdr:from>
    <xdr:to>
      <xdr:col>0</xdr:col>
      <xdr:colOff>4237780</xdr:colOff>
      <xdr:row>15</xdr:row>
      <xdr:rowOff>161925</xdr:rowOff>
    </xdr:to>
    <xdr:pic>
      <xdr:nvPicPr>
        <xdr:cNvPr id="5" name="Picture 4">
          <a:hlinkClick xmlns:r="http://schemas.openxmlformats.org/officeDocument/2006/relationships" r:id="rId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stretch>
          <a:fillRect/>
        </a:stretch>
      </xdr:blipFill>
      <xdr:spPr>
        <a:xfrm>
          <a:off x="0" y="0"/>
          <a:ext cx="4237780" cy="6000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5544862</xdr:colOff>
      <xdr:row>22</xdr:row>
      <xdr:rowOff>20434</xdr:rowOff>
    </xdr:from>
    <xdr:to>
      <xdr:col>0</xdr:col>
      <xdr:colOff>5725837</xdr:colOff>
      <xdr:row>22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4862" y="50210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0</xdr:colOff>
      <xdr:row>3</xdr:row>
      <xdr:rowOff>57150</xdr:rowOff>
    </xdr:from>
    <xdr:ext cx="0" cy="1342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oneCellAnchor>
  <xdr:oneCellAnchor>
    <xdr:from>
      <xdr:col>9</xdr:col>
      <xdr:colOff>0</xdr:colOff>
      <xdr:row>3</xdr:row>
      <xdr:rowOff>57150</xdr:rowOff>
    </xdr:from>
    <xdr:ext cx="0" cy="1342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9</xdr:col>
      <xdr:colOff>0</xdr:colOff>
      <xdr:row>3</xdr:row>
      <xdr:rowOff>57150</xdr:rowOff>
    </xdr:from>
    <xdr:ext cx="0" cy="134207"/>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9</xdr:col>
      <xdr:colOff>0</xdr:colOff>
      <xdr:row>3</xdr:row>
      <xdr:rowOff>57150</xdr:rowOff>
    </xdr:from>
    <xdr:ext cx="0" cy="134207"/>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9</xdr:col>
      <xdr:colOff>0</xdr:colOff>
      <xdr:row>3</xdr:row>
      <xdr:rowOff>57150</xdr:rowOff>
    </xdr:from>
    <xdr:ext cx="0" cy="134207"/>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9</xdr:col>
      <xdr:colOff>0</xdr:colOff>
      <xdr:row>3</xdr:row>
      <xdr:rowOff>57150</xdr:rowOff>
    </xdr:from>
    <xdr:ext cx="0" cy="134207"/>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xdr:col>
      <xdr:colOff>657225</xdr:colOff>
      <xdr:row>3</xdr:row>
      <xdr:rowOff>57150</xdr:rowOff>
    </xdr:from>
    <xdr:ext cx="0" cy="134207"/>
    <xdr:pic>
      <xdr:nvPicPr>
        <xdr:cNvPr id="28" name="Picture 63" descr="C:\Users\hfreeth\AppData\Local\Microsoft\Windows\Temporary Internet Files\Content.IE5\XLHOTTUP\MM900254501[1].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oneCellAnchor>
  <xdr:oneCellAnchor>
    <xdr:from>
      <xdr:col>9</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9</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9</xdr:col>
      <xdr:colOff>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9</xdr:col>
      <xdr:colOff>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9</xdr:col>
      <xdr:colOff>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9</xdr:col>
      <xdr:colOff>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9</xdr:col>
      <xdr:colOff>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9</xdr:col>
      <xdr:colOff>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9</xdr:col>
      <xdr:colOff>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9</xdr:col>
      <xdr:colOff>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9</xdr:col>
      <xdr:colOff>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9</xdr:col>
      <xdr:colOff>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9</xdr:col>
      <xdr:colOff>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9</xdr:col>
      <xdr:colOff>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9</xdr:col>
      <xdr:colOff>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9</xdr:col>
      <xdr:colOff>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9</xdr:col>
      <xdr:colOff>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9</xdr:col>
      <xdr:colOff>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9</xdr:col>
      <xdr:colOff>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9</xdr:col>
      <xdr:colOff>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9</xdr:col>
      <xdr:colOff>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9</xdr:col>
      <xdr:colOff>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9</xdr:col>
      <xdr:colOff>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9</xdr:col>
      <xdr:colOff>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9</xdr:col>
      <xdr:colOff>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9</xdr:col>
      <xdr:colOff>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9</xdr:col>
      <xdr:colOff>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9</xdr:col>
      <xdr:colOff>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9</xdr:col>
      <xdr:colOff>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9</xdr:col>
      <xdr:colOff>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9</xdr:col>
      <xdr:colOff>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9</xdr:col>
      <xdr:colOff>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9</xdr:col>
      <xdr:colOff>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9</xdr:col>
      <xdr:colOff>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9</xdr:col>
      <xdr:colOff>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9</xdr:col>
      <xdr:colOff>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9</xdr:col>
      <xdr:colOff>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9</xdr:col>
      <xdr:colOff>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9</xdr:col>
      <xdr:colOff>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9</xdr:col>
      <xdr:colOff>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9</xdr:col>
      <xdr:colOff>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9</xdr:col>
      <xdr:colOff>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9</xdr:col>
      <xdr:colOff>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9</xdr:col>
      <xdr:colOff>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9</xdr:col>
      <xdr:colOff>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9</xdr:col>
      <xdr:colOff>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9</xdr:col>
      <xdr:colOff>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9</xdr:col>
      <xdr:colOff>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9</xdr:col>
      <xdr:colOff>0</xdr:colOff>
      <xdr:row>3</xdr:row>
      <xdr:rowOff>57150</xdr:rowOff>
    </xdr:from>
    <xdr:ext cx="0" cy="134207"/>
    <xdr:pic>
      <xdr:nvPicPr>
        <xdr:cNvPr id="1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9</xdr:col>
      <xdr:colOff>0</xdr:colOff>
      <xdr:row>3</xdr:row>
      <xdr:rowOff>57150</xdr:rowOff>
    </xdr:from>
    <xdr:ext cx="0" cy="134207"/>
    <xdr:pic>
      <xdr:nvPicPr>
        <xdr:cNvPr id="1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9</xdr:col>
      <xdr:colOff>0</xdr:colOff>
      <xdr:row>3</xdr:row>
      <xdr:rowOff>57150</xdr:rowOff>
    </xdr:from>
    <xdr:ext cx="0" cy="134207"/>
    <xdr:pic>
      <xdr:nvPicPr>
        <xdr:cNvPr id="113" name="Picture 1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9</xdr:col>
      <xdr:colOff>0</xdr:colOff>
      <xdr:row>3</xdr:row>
      <xdr:rowOff>57150</xdr:rowOff>
    </xdr:from>
    <xdr:ext cx="0" cy="134207"/>
    <xdr:pic>
      <xdr:nvPicPr>
        <xdr:cNvPr id="1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9</xdr:col>
      <xdr:colOff>0</xdr:colOff>
      <xdr:row>3</xdr:row>
      <xdr:rowOff>57150</xdr:rowOff>
    </xdr:from>
    <xdr:ext cx="0" cy="134207"/>
    <xdr:pic>
      <xdr:nvPicPr>
        <xdr:cNvPr id="11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1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2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8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8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41" name="Picture 14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8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4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9</xdr:col>
      <xdr:colOff>0</xdr:colOff>
      <xdr:row>3</xdr:row>
      <xdr:rowOff>57150</xdr:rowOff>
    </xdr:from>
    <xdr:ext cx="0" cy="134207"/>
    <xdr:pic>
      <xdr:nvPicPr>
        <xdr:cNvPr id="1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9</xdr:col>
      <xdr:colOff>0</xdr:colOff>
      <xdr:row>3</xdr:row>
      <xdr:rowOff>57150</xdr:rowOff>
    </xdr:from>
    <xdr:ext cx="0" cy="134207"/>
    <xdr:pic>
      <xdr:nvPicPr>
        <xdr:cNvPr id="1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9</xdr:col>
      <xdr:colOff>0</xdr:colOff>
      <xdr:row>3</xdr:row>
      <xdr:rowOff>57150</xdr:rowOff>
    </xdr:from>
    <xdr:ext cx="0" cy="134207"/>
    <xdr:pic>
      <xdr:nvPicPr>
        <xdr:cNvPr id="1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9</xdr:col>
      <xdr:colOff>0</xdr:colOff>
      <xdr:row>3</xdr:row>
      <xdr:rowOff>57150</xdr:rowOff>
    </xdr:from>
    <xdr:ext cx="0" cy="134207"/>
    <xdr:pic>
      <xdr:nvPicPr>
        <xdr:cNvPr id="1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1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9</xdr:col>
      <xdr:colOff>0</xdr:colOff>
      <xdr:row>3</xdr:row>
      <xdr:rowOff>57150</xdr:rowOff>
    </xdr:from>
    <xdr:ext cx="0" cy="134207"/>
    <xdr:pic>
      <xdr:nvPicPr>
        <xdr:cNvPr id="219"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D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0"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D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D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4"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29"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E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E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4"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5"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E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6"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E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4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F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F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42" name="Picture 24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F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4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F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2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2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64"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9</xdr:col>
      <xdr:colOff>0</xdr:colOff>
      <xdr:row>3</xdr:row>
      <xdr:rowOff>57150</xdr:rowOff>
    </xdr:from>
    <xdr:ext cx="0" cy="134207"/>
    <xdr:pic>
      <xdr:nvPicPr>
        <xdr:cNvPr id="2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9</xdr:col>
      <xdr:colOff>0</xdr:colOff>
      <xdr:row>3</xdr:row>
      <xdr:rowOff>57150</xdr:rowOff>
    </xdr:from>
    <xdr:ext cx="0" cy="134207"/>
    <xdr:pic>
      <xdr:nvPicPr>
        <xdr:cNvPr id="267" name="Picture 26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9</xdr:col>
      <xdr:colOff>0</xdr:colOff>
      <xdr:row>3</xdr:row>
      <xdr:rowOff>57150</xdr:rowOff>
    </xdr:from>
    <xdr:ext cx="0" cy="134207"/>
    <xdr:pic>
      <xdr:nvPicPr>
        <xdr:cNvPr id="2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2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2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2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0</xdr:colOff>
      <xdr:row>3</xdr:row>
      <xdr:rowOff>57150</xdr:rowOff>
    </xdr:from>
    <xdr:ext cx="0" cy="134207"/>
    <xdr:pic>
      <xdr:nvPicPr>
        <xdr:cNvPr id="2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2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77" name="Picture 27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9</xdr:col>
      <xdr:colOff>0</xdr:colOff>
      <xdr:row>3</xdr:row>
      <xdr:rowOff>57150</xdr:rowOff>
    </xdr:from>
    <xdr:ext cx="0" cy="134207"/>
    <xdr:pic>
      <xdr:nvPicPr>
        <xdr:cNvPr id="2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9</xdr:col>
      <xdr:colOff>0</xdr:colOff>
      <xdr:row>3</xdr:row>
      <xdr:rowOff>57150</xdr:rowOff>
    </xdr:from>
    <xdr:ext cx="0" cy="134207"/>
    <xdr:pic>
      <xdr:nvPicPr>
        <xdr:cNvPr id="1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9</xdr:col>
      <xdr:colOff>0</xdr:colOff>
      <xdr:row>3</xdr:row>
      <xdr:rowOff>57150</xdr:rowOff>
    </xdr:from>
    <xdr:ext cx="0" cy="134207"/>
    <xdr:pic>
      <xdr:nvPicPr>
        <xdr:cNvPr id="1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9</xdr:col>
      <xdr:colOff>0</xdr:colOff>
      <xdr:row>3</xdr:row>
      <xdr:rowOff>57150</xdr:rowOff>
    </xdr:from>
    <xdr:ext cx="0" cy="134207"/>
    <xdr:pic>
      <xdr:nvPicPr>
        <xdr:cNvPr id="19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19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C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C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0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1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1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1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1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1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1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1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1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1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1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8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1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82" name="Picture 28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1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8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1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9</xdr:col>
      <xdr:colOff>0</xdr:colOff>
      <xdr:row>3</xdr:row>
      <xdr:rowOff>57150</xdr:rowOff>
    </xdr:from>
    <xdr:ext cx="0" cy="134207"/>
    <xdr:pic>
      <xdr:nvPicPr>
        <xdr:cNvPr id="2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1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03" name="Picture 30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2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05" name="Picture 3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9</xdr:col>
      <xdr:colOff>0</xdr:colOff>
      <xdr:row>3</xdr:row>
      <xdr:rowOff>57150</xdr:rowOff>
    </xdr:from>
    <xdr:ext cx="0" cy="134207"/>
    <xdr:pic>
      <xdr:nvPicPr>
        <xdr:cNvPr id="2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9</xdr:col>
      <xdr:colOff>0</xdr:colOff>
      <xdr:row>3</xdr:row>
      <xdr:rowOff>57150</xdr:rowOff>
    </xdr:from>
    <xdr:ext cx="0" cy="134207"/>
    <xdr:pic>
      <xdr:nvPicPr>
        <xdr:cNvPr id="3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7</xdr:col>
      <xdr:colOff>0</xdr:colOff>
      <xdr:row>3</xdr:row>
      <xdr:rowOff>57150</xdr:rowOff>
    </xdr:from>
    <xdr:ext cx="0" cy="134207"/>
    <xdr:pic>
      <xdr:nvPicPr>
        <xdr:cNvPr id="309" name="Picture 30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3</xdr:row>
      <xdr:rowOff>57150</xdr:rowOff>
    </xdr:from>
    <xdr:ext cx="0" cy="134207"/>
    <xdr:pic>
      <xdr:nvPicPr>
        <xdr:cNvPr id="3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3</xdr:row>
      <xdr:rowOff>57150</xdr:rowOff>
    </xdr:from>
    <xdr:ext cx="0" cy="134207"/>
    <xdr:pic>
      <xdr:nvPicPr>
        <xdr:cNvPr id="311" name="Picture 31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7</xdr:col>
      <xdr:colOff>0</xdr:colOff>
      <xdr:row>3</xdr:row>
      <xdr:rowOff>57150</xdr:rowOff>
    </xdr:from>
    <xdr:ext cx="0" cy="134207"/>
    <xdr:pic>
      <xdr:nvPicPr>
        <xdr:cNvPr id="3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13" name="Picture 3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9</xdr:col>
      <xdr:colOff>0</xdr:colOff>
      <xdr:row>3</xdr:row>
      <xdr:rowOff>57150</xdr:rowOff>
    </xdr:from>
    <xdr:ext cx="0" cy="134207"/>
    <xdr:pic>
      <xdr:nvPicPr>
        <xdr:cNvPr id="3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9</xdr:col>
      <xdr:colOff>0</xdr:colOff>
      <xdr:row>3</xdr:row>
      <xdr:rowOff>57150</xdr:rowOff>
    </xdr:from>
    <xdr:ext cx="0" cy="134207"/>
    <xdr:pic>
      <xdr:nvPicPr>
        <xdr:cNvPr id="315" name="Picture 3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3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2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2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2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2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9</xdr:col>
      <xdr:colOff>0</xdr:colOff>
      <xdr:row>3</xdr:row>
      <xdr:rowOff>57150</xdr:rowOff>
    </xdr:from>
    <xdr:ext cx="0" cy="134207"/>
    <xdr:pic>
      <xdr:nvPicPr>
        <xdr:cNvPr id="3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9</xdr:col>
      <xdr:colOff>0</xdr:colOff>
      <xdr:row>3</xdr:row>
      <xdr:rowOff>57150</xdr:rowOff>
    </xdr:from>
    <xdr:ext cx="0" cy="134207"/>
    <xdr:pic>
      <xdr:nvPicPr>
        <xdr:cNvPr id="3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4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3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id="{00000000-0008-0000-0200-00004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4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4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5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5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5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5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5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5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5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4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5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5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5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5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5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5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5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5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6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5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6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56" name="Picture 35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6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5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6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60" name="Picture 359"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6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71" name="Picture 37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10</xdr:col>
      <xdr:colOff>857250</xdr:colOff>
      <xdr:row>3</xdr:row>
      <xdr:rowOff>57150</xdr:rowOff>
    </xdr:from>
    <xdr:ext cx="0" cy="134207"/>
    <xdr:pic>
      <xdr:nvPicPr>
        <xdr:cNvPr id="3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10</xdr:col>
      <xdr:colOff>857250</xdr:colOff>
      <xdr:row>3</xdr:row>
      <xdr:rowOff>57150</xdr:rowOff>
    </xdr:from>
    <xdr:ext cx="0" cy="134207"/>
    <xdr:pic>
      <xdr:nvPicPr>
        <xdr:cNvPr id="3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9</xdr:col>
      <xdr:colOff>0</xdr:colOff>
      <xdr:row>3</xdr:row>
      <xdr:rowOff>57150</xdr:rowOff>
    </xdr:from>
    <xdr:ext cx="0" cy="134207"/>
    <xdr:pic>
      <xdr:nvPicPr>
        <xdr:cNvPr id="3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9</xdr:col>
      <xdr:colOff>0</xdr:colOff>
      <xdr:row>3</xdr:row>
      <xdr:rowOff>57150</xdr:rowOff>
    </xdr:from>
    <xdr:ext cx="0" cy="134207"/>
    <xdr:pic>
      <xdr:nvPicPr>
        <xdr:cNvPr id="3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10</xdr:col>
      <xdr:colOff>857250</xdr:colOff>
      <xdr:row>3</xdr:row>
      <xdr:rowOff>57150</xdr:rowOff>
    </xdr:from>
    <xdr:ext cx="0" cy="134207"/>
    <xdr:pic>
      <xdr:nvPicPr>
        <xdr:cNvPr id="37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10</xdr:col>
      <xdr:colOff>857250</xdr:colOff>
      <xdr:row>3</xdr:row>
      <xdr:rowOff>57150</xdr:rowOff>
    </xdr:from>
    <xdr:ext cx="0" cy="134207"/>
    <xdr:pic>
      <xdr:nvPicPr>
        <xdr:cNvPr id="3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8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7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8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9</xdr:col>
      <xdr:colOff>0</xdr:colOff>
      <xdr:row>3</xdr:row>
      <xdr:rowOff>57150</xdr:rowOff>
    </xdr:from>
    <xdr:ext cx="0" cy="134207"/>
    <xdr:pic>
      <xdr:nvPicPr>
        <xdr:cNvPr id="401" name="Picture 40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9</xdr:col>
      <xdr:colOff>0</xdr:colOff>
      <xdr:row>3</xdr:row>
      <xdr:rowOff>57150</xdr:rowOff>
    </xdr:from>
    <xdr:ext cx="0" cy="134207"/>
    <xdr:pic>
      <xdr:nvPicPr>
        <xdr:cNvPr id="4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03"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9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0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9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9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0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0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9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0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9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0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9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9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9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A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A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A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A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A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A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6" name="Picture 4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A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A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A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3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B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13</xdr:col>
      <xdr:colOff>1809750</xdr:colOff>
      <xdr:row>2</xdr:row>
      <xdr:rowOff>19050</xdr:rowOff>
    </xdr:from>
    <xdr:ext cx="180975" cy="172307"/>
    <xdr:pic>
      <xdr:nvPicPr>
        <xdr:cNvPr id="453"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id="{00000000-0008-0000-0200-0000C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765000" y="466725"/>
          <a:ext cx="180975" cy="172307"/>
        </a:xfrm>
        <a:prstGeom prst="rect">
          <a:avLst/>
        </a:prstGeom>
        <a:noFill/>
      </xdr:spPr>
    </xdr:pic>
    <xdr:clientData/>
  </xdr:oneCellAnchor>
  <xdr:oneCellAnchor>
    <xdr:from>
      <xdr:col>12</xdr:col>
      <xdr:colOff>857250</xdr:colOff>
      <xdr:row>3</xdr:row>
      <xdr:rowOff>57150</xdr:rowOff>
    </xdr:from>
    <xdr:ext cx="0" cy="134207"/>
    <xdr:pic>
      <xdr:nvPicPr>
        <xdr:cNvPr id="4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12</xdr:col>
      <xdr:colOff>857250</xdr:colOff>
      <xdr:row>3</xdr:row>
      <xdr:rowOff>57150</xdr:rowOff>
    </xdr:from>
    <xdr:ext cx="0" cy="134207"/>
    <xdr:pic>
      <xdr:nvPicPr>
        <xdr:cNvPr id="4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9</xdr:col>
      <xdr:colOff>0</xdr:colOff>
      <xdr:row>3</xdr:row>
      <xdr:rowOff>57150</xdr:rowOff>
    </xdr:from>
    <xdr:ext cx="0" cy="134207"/>
    <xdr:pic>
      <xdr:nvPicPr>
        <xdr:cNvPr id="4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9</xdr:col>
      <xdr:colOff>0</xdr:colOff>
      <xdr:row>3</xdr:row>
      <xdr:rowOff>57150</xdr:rowOff>
    </xdr:from>
    <xdr:ext cx="0" cy="134207"/>
    <xdr:pic>
      <xdr:nvPicPr>
        <xdr:cNvPr id="4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4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61"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id="{00000000-0008-0000-0200-0000C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62"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200-0000C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C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64"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65"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D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66"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200-0000D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6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6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6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D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1"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200-0000D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200-0000D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D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6"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200-0000D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7"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200-0000D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8"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200-0000D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7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D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id="{00000000-0008-0000-0200-0000E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3"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200-0000E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4" name="Picture 48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200-0000E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200-0000E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E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0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1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2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4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3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5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4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5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5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5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6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50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7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5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8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5" name="Picture 5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9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A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7" name="Picture 50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B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0</xdr:colOff>
      <xdr:row>3</xdr:row>
      <xdr:rowOff>57150</xdr:rowOff>
    </xdr:from>
    <xdr:ext cx="0" cy="134207"/>
    <xdr:pic>
      <xdr:nvPicPr>
        <xdr:cNvPr id="5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1666875</xdr:colOff>
      <xdr:row>2</xdr:row>
      <xdr:rowOff>19050</xdr:rowOff>
    </xdr:from>
    <xdr:ext cx="180975" cy="172307"/>
    <xdr:pic>
      <xdr:nvPicPr>
        <xdr:cNvPr id="509"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id="{00000000-0008-0000-0200-0000FD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172825" y="466725"/>
          <a:ext cx="180975" cy="172307"/>
        </a:xfrm>
        <a:prstGeom prst="rect">
          <a:avLst/>
        </a:prstGeom>
        <a:noFill/>
      </xdr:spPr>
    </xdr:pic>
    <xdr:clientData/>
  </xdr:oneCellAnchor>
  <xdr:oneCellAnchor>
    <xdr:from>
      <xdr:col>8</xdr:col>
      <xdr:colOff>0</xdr:colOff>
      <xdr:row>3</xdr:row>
      <xdr:rowOff>57150</xdr:rowOff>
    </xdr:from>
    <xdr:ext cx="0" cy="134207"/>
    <xdr:pic>
      <xdr:nvPicPr>
        <xdr:cNvPr id="5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E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8</xdr:col>
      <xdr:colOff>0</xdr:colOff>
      <xdr:row>3</xdr:row>
      <xdr:rowOff>57150</xdr:rowOff>
    </xdr:from>
    <xdr:ext cx="0" cy="134207"/>
    <xdr:pic>
      <xdr:nvPicPr>
        <xdr:cNvPr id="51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FF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9</xdr:col>
      <xdr:colOff>0</xdr:colOff>
      <xdr:row>3</xdr:row>
      <xdr:rowOff>57150</xdr:rowOff>
    </xdr:from>
    <xdr:ext cx="0" cy="134207"/>
    <xdr:pic>
      <xdr:nvPicPr>
        <xdr:cNvPr id="5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0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9</xdr:col>
      <xdr:colOff>0</xdr:colOff>
      <xdr:row>3</xdr:row>
      <xdr:rowOff>57150</xdr:rowOff>
    </xdr:from>
    <xdr:ext cx="0" cy="134207"/>
    <xdr:pic>
      <xdr:nvPicPr>
        <xdr:cNvPr id="51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1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9</xdr:col>
      <xdr:colOff>0</xdr:colOff>
      <xdr:row>3</xdr:row>
      <xdr:rowOff>57150</xdr:rowOff>
    </xdr:from>
    <xdr:ext cx="0" cy="134207"/>
    <xdr:pic>
      <xdr:nvPicPr>
        <xdr:cNvPr id="5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2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9</xdr:col>
      <xdr:colOff>0</xdr:colOff>
      <xdr:row>3</xdr:row>
      <xdr:rowOff>57150</xdr:rowOff>
    </xdr:from>
    <xdr:ext cx="0" cy="134207"/>
    <xdr:pic>
      <xdr:nvPicPr>
        <xdr:cNvPr id="51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3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9</xdr:col>
      <xdr:colOff>0</xdr:colOff>
      <xdr:row>3</xdr:row>
      <xdr:rowOff>57150</xdr:rowOff>
    </xdr:from>
    <xdr:ext cx="0" cy="134207"/>
    <xdr:pic>
      <xdr:nvPicPr>
        <xdr:cNvPr id="5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4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9</xdr:col>
      <xdr:colOff>0</xdr:colOff>
      <xdr:row>3</xdr:row>
      <xdr:rowOff>57150</xdr:rowOff>
    </xdr:from>
    <xdr:ext cx="0" cy="134207"/>
    <xdr:pic>
      <xdr:nvPicPr>
        <xdr:cNvPr id="5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200-000005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10</xdr:col>
      <xdr:colOff>1200150</xdr:colOff>
      <xdr:row>2</xdr:row>
      <xdr:rowOff>28575</xdr:rowOff>
    </xdr:from>
    <xdr:ext cx="180975" cy="172307"/>
    <xdr:pic>
      <xdr:nvPicPr>
        <xdr:cNvPr id="460"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id="{00000000-0008-0000-0200-0000CC01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192750" y="476250"/>
          <a:ext cx="180975" cy="172307"/>
        </a:xfrm>
        <a:prstGeom prst="rect">
          <a:avLst/>
        </a:prstGeom>
        <a:noFill/>
      </xdr:spPr>
    </xdr:pic>
    <xdr:clientData/>
  </xdr:oneCellAnchor>
  <xdr:oneCellAnchor>
    <xdr:from>
      <xdr:col>17</xdr:col>
      <xdr:colOff>2009775</xdr:colOff>
      <xdr:row>2</xdr:row>
      <xdr:rowOff>9525</xdr:rowOff>
    </xdr:from>
    <xdr:ext cx="180975" cy="172307"/>
    <xdr:pic>
      <xdr:nvPicPr>
        <xdr:cNvPr id="518"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id="{00000000-0008-0000-0200-000006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670625" y="457200"/>
          <a:ext cx="180975" cy="172307"/>
        </a:xfrm>
        <a:prstGeom prst="rect">
          <a:avLst/>
        </a:prstGeom>
        <a:noFill/>
      </xdr:spPr>
    </xdr:pic>
    <xdr:clientData/>
  </xdr:oneCellAnchor>
  <xdr:oneCellAnchor>
    <xdr:from>
      <xdr:col>27</xdr:col>
      <xdr:colOff>1886728</xdr:colOff>
      <xdr:row>2</xdr:row>
      <xdr:rowOff>19050</xdr:rowOff>
    </xdr:from>
    <xdr:ext cx="180975" cy="172307"/>
    <xdr:pic>
      <xdr:nvPicPr>
        <xdr:cNvPr id="520"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id="{00000000-0008-0000-0200-000008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288182" y="436984"/>
          <a:ext cx="180975" cy="172307"/>
        </a:xfrm>
        <a:prstGeom prst="rect">
          <a:avLst/>
        </a:prstGeom>
        <a:noFill/>
      </xdr:spPr>
    </xdr:pic>
    <xdr:clientData/>
  </xdr:oneCellAnchor>
  <xdr:oneCellAnchor>
    <xdr:from>
      <xdr:col>33</xdr:col>
      <xdr:colOff>1147666</xdr:colOff>
      <xdr:row>2</xdr:row>
      <xdr:rowOff>19244</xdr:rowOff>
    </xdr:from>
    <xdr:ext cx="180975" cy="172307"/>
    <xdr:pic>
      <xdr:nvPicPr>
        <xdr:cNvPr id="521"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id="{00000000-0008-0000-0200-000009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454273" y="437178"/>
          <a:ext cx="180975" cy="172307"/>
        </a:xfrm>
        <a:prstGeom prst="rect">
          <a:avLst/>
        </a:prstGeom>
        <a:noFill/>
      </xdr:spPr>
    </xdr:pic>
    <xdr:clientData/>
  </xdr:oneCellAnchor>
  <xdr:oneCellAnchor>
    <xdr:from>
      <xdr:col>8</xdr:col>
      <xdr:colOff>2009775</xdr:colOff>
      <xdr:row>2</xdr:row>
      <xdr:rowOff>9525</xdr:rowOff>
    </xdr:from>
    <xdr:ext cx="180975" cy="172307"/>
    <xdr:pic>
      <xdr:nvPicPr>
        <xdr:cNvPr id="522" name="Picture 63" descr="C:\Users\hfreeth\AppData\Local\Microsoft\Windows\Temporary Internet Files\Content.IE5\XLHOTTUP\MM900254501[1].gif">
          <a:hlinkClick xmlns:r="http://schemas.openxmlformats.org/officeDocument/2006/relationships" r:id="rId22"/>
          <a:extLst>
            <a:ext uri="{FF2B5EF4-FFF2-40B4-BE49-F238E27FC236}">
              <a16:creationId xmlns:a16="http://schemas.microsoft.com/office/drawing/2014/main" id="{00000000-0008-0000-0200-00000A02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544550" y="457200"/>
          <a:ext cx="180975" cy="172307"/>
        </a:xfrm>
        <a:prstGeom prst="rect">
          <a:avLst/>
        </a:prstGeom>
        <a:noFill/>
      </xdr:spPr>
    </xdr:pic>
    <xdr:clientData/>
  </xdr:oneCellAnchor>
  <xdr:oneCellAnchor>
    <xdr:from>
      <xdr:col>16</xdr:col>
      <xdr:colOff>797961</xdr:colOff>
      <xdr:row>2</xdr:row>
      <xdr:rowOff>28769</xdr:rowOff>
    </xdr:from>
    <xdr:ext cx="180975" cy="172307"/>
    <xdr:pic>
      <xdr:nvPicPr>
        <xdr:cNvPr id="31" name="Picture 63" descr="C:\Users\hfreeth\AppData\Local\Microsoft\Windows\Temporary Internet Files\Content.IE5\XLHOTTUP\MM900254501[1].gif">
          <a:hlinkClick xmlns:r="http://schemas.openxmlformats.org/officeDocument/2006/relationships" r:id="rId23"/>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460435" y="446703"/>
          <a:ext cx="180975" cy="172307"/>
        </a:xfrm>
        <a:prstGeom prst="rect">
          <a:avLst/>
        </a:prstGeom>
        <a:noFill/>
      </xdr:spPr>
    </xdr:pic>
    <xdr:clientData/>
  </xdr:oneCellAnchor>
  <xdr:oneCellAnchor>
    <xdr:from>
      <xdr:col>18</xdr:col>
      <xdr:colOff>1590675</xdr:colOff>
      <xdr:row>2</xdr:row>
      <xdr:rowOff>19050</xdr:rowOff>
    </xdr:from>
    <xdr:ext cx="180975" cy="172307"/>
    <xdr:pic>
      <xdr:nvPicPr>
        <xdr:cNvPr id="33" name="Picture 63" descr="C:\Users\hfreeth\AppData\Local\Microsoft\Windows\Temporary Internet Files\Content.IE5\XLHOTTUP\MM900254501[1].gif">
          <a:hlinkClick xmlns:r="http://schemas.openxmlformats.org/officeDocument/2006/relationships" r:id="rId24"/>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042225" y="466725"/>
          <a:ext cx="180975" cy="172307"/>
        </a:xfrm>
        <a:prstGeom prst="rect">
          <a:avLst/>
        </a:prstGeom>
        <a:noFill/>
      </xdr:spPr>
    </xdr:pic>
    <xdr:clientData/>
  </xdr:oneCellAnchor>
  <xdr:oneCellAnchor>
    <xdr:from>
      <xdr:col>19</xdr:col>
      <xdr:colOff>1704975</xdr:colOff>
      <xdr:row>2</xdr:row>
      <xdr:rowOff>19050</xdr:rowOff>
    </xdr:from>
    <xdr:ext cx="180975" cy="172307"/>
    <xdr:pic>
      <xdr:nvPicPr>
        <xdr:cNvPr id="34" name="Picture 63" descr="C:\Users\hfreeth\AppData\Local\Microsoft\Windows\Temporary Internet Files\Content.IE5\XLHOTTUP\MM900254501[1].gif">
          <a:hlinkClick xmlns:r="http://schemas.openxmlformats.org/officeDocument/2006/relationships" r:id="rId25"/>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985325" y="466725"/>
          <a:ext cx="180975" cy="172307"/>
        </a:xfrm>
        <a:prstGeom prst="rect">
          <a:avLst/>
        </a:prstGeom>
        <a:noFill/>
      </xdr:spPr>
    </xdr:pic>
    <xdr:clientData/>
  </xdr:oneCellAnchor>
  <xdr:oneCellAnchor>
    <xdr:from>
      <xdr:col>23</xdr:col>
      <xdr:colOff>123825</xdr:colOff>
      <xdr:row>2</xdr:row>
      <xdr:rowOff>19050</xdr:rowOff>
    </xdr:from>
    <xdr:ext cx="180975" cy="172307"/>
    <xdr:pic>
      <xdr:nvPicPr>
        <xdr:cNvPr id="37" name="Picture 63" descr="C:\Users\hfreeth\AppData\Local\Microsoft\Windows\Temporary Internet Files\Content.IE5\XLHOTTUP\MM900254501[1].gif">
          <a:hlinkClick xmlns:r="http://schemas.openxmlformats.org/officeDocument/2006/relationships" r:id="rId26"/>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90725" y="466725"/>
          <a:ext cx="180975" cy="172307"/>
        </a:xfrm>
        <a:prstGeom prst="rect">
          <a:avLst/>
        </a:prstGeom>
        <a:noFill/>
      </xdr:spPr>
    </xdr:pic>
    <xdr:clientData/>
  </xdr:oneCellAnchor>
  <xdr:oneCellAnchor>
    <xdr:from>
      <xdr:col>40</xdr:col>
      <xdr:colOff>1129393</xdr:colOff>
      <xdr:row>2</xdr:row>
      <xdr:rowOff>18856</xdr:rowOff>
    </xdr:from>
    <xdr:ext cx="180975" cy="172307"/>
    <xdr:pic>
      <xdr:nvPicPr>
        <xdr:cNvPr id="38"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749367" y="436790"/>
          <a:ext cx="180975" cy="172307"/>
        </a:xfrm>
        <a:prstGeom prst="rect">
          <a:avLst/>
        </a:prstGeom>
        <a:noFill/>
      </xdr:spPr>
    </xdr:pic>
    <xdr:clientData/>
  </xdr:oneCellAnchor>
  <xdr:oneCellAnchor>
    <xdr:from>
      <xdr:col>49</xdr:col>
      <xdr:colOff>471779</xdr:colOff>
      <xdr:row>2</xdr:row>
      <xdr:rowOff>28770</xdr:rowOff>
    </xdr:from>
    <xdr:ext cx="180975" cy="172307"/>
    <xdr:pic>
      <xdr:nvPicPr>
        <xdr:cNvPr id="39" name="Picture 63" descr="C:\Users\hfreeth\AppData\Local\Microsoft\Windows\Temporary Internet Files\Content.IE5\XLHOTTUP\MM900254501[1].gif">
          <a:hlinkClick xmlns:r="http://schemas.openxmlformats.org/officeDocument/2006/relationships" r:id="rId27"/>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909432" y="446704"/>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152399</xdr:colOff>
      <xdr:row>1</xdr:row>
      <xdr:rowOff>28574</xdr:rowOff>
    </xdr:from>
    <xdr:to>
      <xdr:col>5</xdr:col>
      <xdr:colOff>523874</xdr:colOff>
      <xdr:row>20</xdr:row>
      <xdr:rowOff>38100</xdr:rowOff>
    </xdr:to>
    <xdr:graphicFrame macro="">
      <xdr:nvGraphicFramePr>
        <xdr:cNvPr id="25" name="Chart 24">
          <a:extLst>
            <a:ext uri="{FF2B5EF4-FFF2-40B4-BE49-F238E27FC236}">
              <a16:creationId xmlns:a16="http://schemas.microsoft.com/office/drawing/2014/main" id="{00000000-0008-0000-03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390525</xdr:colOff>
      <xdr:row>2</xdr:row>
      <xdr:rowOff>28575</xdr:rowOff>
    </xdr:from>
    <xdr:ext cx="180975" cy="171450"/>
    <xdr:pic>
      <xdr:nvPicPr>
        <xdr:cNvPr id="36"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48125" y="4095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409575</xdr:colOff>
      <xdr:row>2</xdr:row>
      <xdr:rowOff>31750</xdr:rowOff>
    </xdr:from>
    <xdr:ext cx="180975" cy="171450"/>
    <xdr:pic>
      <xdr:nvPicPr>
        <xdr:cNvPr id="37"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382058</xdr:colOff>
      <xdr:row>2</xdr:row>
      <xdr:rowOff>31750</xdr:rowOff>
    </xdr:from>
    <xdr:ext cx="180975" cy="171450"/>
    <xdr:pic>
      <xdr:nvPicPr>
        <xdr:cNvPr id="3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77833"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341897</xdr:colOff>
      <xdr:row>2</xdr:row>
      <xdr:rowOff>40105</xdr:rowOff>
    </xdr:from>
    <xdr:ext cx="180975" cy="171450"/>
    <xdr:pic>
      <xdr:nvPicPr>
        <xdr:cNvPr id="39"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300-00002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94972" y="42110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374650</xdr:colOff>
      <xdr:row>2</xdr:row>
      <xdr:rowOff>20108</xdr:rowOff>
    </xdr:from>
    <xdr:ext cx="180975" cy="171450"/>
    <xdr:pic>
      <xdr:nvPicPr>
        <xdr:cNvPr id="40"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300-00002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89700" y="401108"/>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406400</xdr:colOff>
      <xdr:row>2</xdr:row>
      <xdr:rowOff>42333</xdr:rowOff>
    </xdr:from>
    <xdr:ext cx="180975" cy="171450"/>
    <xdr:pic>
      <xdr:nvPicPr>
        <xdr:cNvPr id="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300-00002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2000" y="423333"/>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349250</xdr:colOff>
      <xdr:row>2</xdr:row>
      <xdr:rowOff>31750</xdr:rowOff>
    </xdr:from>
    <xdr:ext cx="180975" cy="171450"/>
    <xdr:pic>
      <xdr:nvPicPr>
        <xdr:cNvPr id="42"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300-00002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12075"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485775</xdr:colOff>
      <xdr:row>2</xdr:row>
      <xdr:rowOff>31750</xdr:rowOff>
    </xdr:from>
    <xdr:ext cx="180975" cy="171450"/>
    <xdr:pic>
      <xdr:nvPicPr>
        <xdr:cNvPr id="43"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300-00002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10575"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389562</xdr:colOff>
      <xdr:row>2</xdr:row>
      <xdr:rowOff>31750</xdr:rowOff>
    </xdr:from>
    <xdr:ext cx="180975" cy="171450"/>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095412"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386099</xdr:colOff>
      <xdr:row>2</xdr:row>
      <xdr:rowOff>36945</xdr:rowOff>
    </xdr:from>
    <xdr:ext cx="180975" cy="171450"/>
    <xdr:pic>
      <xdr:nvPicPr>
        <xdr:cNvPr id="2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82499" y="41794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371475</xdr:colOff>
      <xdr:row>2</xdr:row>
      <xdr:rowOff>28575</xdr:rowOff>
    </xdr:from>
    <xdr:ext cx="180975" cy="171450"/>
    <xdr:pic>
      <xdr:nvPicPr>
        <xdr:cNvPr id="2"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4095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371475</xdr:colOff>
      <xdr:row>2</xdr:row>
      <xdr:rowOff>38100</xdr:rowOff>
    </xdr:from>
    <xdr:ext cx="180975" cy="171450"/>
    <xdr:pic>
      <xdr:nvPicPr>
        <xdr:cNvPr id="3"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29925" y="4191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390525</xdr:colOff>
      <xdr:row>17</xdr:row>
      <xdr:rowOff>28575</xdr:rowOff>
    </xdr:from>
    <xdr:ext cx="180975" cy="171450"/>
    <xdr:pic>
      <xdr:nvPicPr>
        <xdr:cNvPr id="59"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300-00003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48125" y="4095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409575</xdr:colOff>
      <xdr:row>17</xdr:row>
      <xdr:rowOff>31750</xdr:rowOff>
    </xdr:from>
    <xdr:ext cx="180975" cy="171450"/>
    <xdr:pic>
      <xdr:nvPicPr>
        <xdr:cNvPr id="60"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300-00003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382058</xdr:colOff>
      <xdr:row>17</xdr:row>
      <xdr:rowOff>31750</xdr:rowOff>
    </xdr:from>
    <xdr:ext cx="180975" cy="171450"/>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300-00003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77833"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341897</xdr:colOff>
      <xdr:row>17</xdr:row>
      <xdr:rowOff>40105</xdr:rowOff>
    </xdr:from>
    <xdr:ext cx="180975" cy="171450"/>
    <xdr:pic>
      <xdr:nvPicPr>
        <xdr:cNvPr id="6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94972" y="42110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374650</xdr:colOff>
      <xdr:row>17</xdr:row>
      <xdr:rowOff>20108</xdr:rowOff>
    </xdr:from>
    <xdr:ext cx="180975" cy="171450"/>
    <xdr:pic>
      <xdr:nvPicPr>
        <xdr:cNvPr id="6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300-00003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89700" y="401108"/>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406400</xdr:colOff>
      <xdr:row>17</xdr:row>
      <xdr:rowOff>42333</xdr:rowOff>
    </xdr:from>
    <xdr:ext cx="180975" cy="171450"/>
    <xdr:pic>
      <xdr:nvPicPr>
        <xdr:cNvPr id="6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300-00004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2000" y="423333"/>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349250</xdr:colOff>
      <xdr:row>17</xdr:row>
      <xdr:rowOff>31750</xdr:rowOff>
    </xdr:from>
    <xdr:ext cx="180975" cy="171450"/>
    <xdr:pic>
      <xdr:nvPicPr>
        <xdr:cNvPr id="65"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300-00004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12075"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485775</xdr:colOff>
      <xdr:row>17</xdr:row>
      <xdr:rowOff>31750</xdr:rowOff>
    </xdr:from>
    <xdr:ext cx="180975" cy="171450"/>
    <xdr:pic>
      <xdr:nvPicPr>
        <xdr:cNvPr id="7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300-00004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10575"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389562</xdr:colOff>
      <xdr:row>17</xdr:row>
      <xdr:rowOff>31750</xdr:rowOff>
    </xdr:from>
    <xdr:ext cx="180975" cy="171450"/>
    <xdr:pic>
      <xdr:nvPicPr>
        <xdr:cNvPr id="75"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300-00004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095412"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386099</xdr:colOff>
      <xdr:row>17</xdr:row>
      <xdr:rowOff>36945</xdr:rowOff>
    </xdr:from>
    <xdr:ext cx="180975" cy="171450"/>
    <xdr:pic>
      <xdr:nvPicPr>
        <xdr:cNvPr id="76"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300-00004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82499" y="41794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371475</xdr:colOff>
      <xdr:row>17</xdr:row>
      <xdr:rowOff>28575</xdr:rowOff>
    </xdr:from>
    <xdr:ext cx="180975" cy="171450"/>
    <xdr:pic>
      <xdr:nvPicPr>
        <xdr:cNvPr id="77"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300-00004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4095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371475</xdr:colOff>
      <xdr:row>17</xdr:row>
      <xdr:rowOff>38100</xdr:rowOff>
    </xdr:from>
    <xdr:ext cx="180975" cy="171450"/>
    <xdr:pic>
      <xdr:nvPicPr>
        <xdr:cNvPr id="78"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300-00004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29925" y="4191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390525</xdr:colOff>
      <xdr:row>32</xdr:row>
      <xdr:rowOff>28575</xdr:rowOff>
    </xdr:from>
    <xdr:ext cx="180975" cy="171450"/>
    <xdr:pic>
      <xdr:nvPicPr>
        <xdr:cNvPr id="79"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id="{00000000-0008-0000-0300-00004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48125" y="4095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409575</xdr:colOff>
      <xdr:row>32</xdr:row>
      <xdr:rowOff>31750</xdr:rowOff>
    </xdr:from>
    <xdr:ext cx="180975" cy="171450"/>
    <xdr:pic>
      <xdr:nvPicPr>
        <xdr:cNvPr id="80"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id="{00000000-0008-0000-0300-00005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382058</xdr:colOff>
      <xdr:row>32</xdr:row>
      <xdr:rowOff>31750</xdr:rowOff>
    </xdr:from>
    <xdr:ext cx="180975" cy="171450"/>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id="{00000000-0008-0000-0300-00005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77833"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341897</xdr:colOff>
      <xdr:row>32</xdr:row>
      <xdr:rowOff>40105</xdr:rowOff>
    </xdr:from>
    <xdr:ext cx="180975" cy="171450"/>
    <xdr:pic>
      <xdr:nvPicPr>
        <xdr:cNvPr id="8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id="{00000000-0008-0000-0300-00005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94972" y="42110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374650</xdr:colOff>
      <xdr:row>32</xdr:row>
      <xdr:rowOff>48683</xdr:rowOff>
    </xdr:from>
    <xdr:ext cx="180975" cy="171450"/>
    <xdr:pic>
      <xdr:nvPicPr>
        <xdr:cNvPr id="8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id="{00000000-0008-0000-0300-00005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89700" y="6268508"/>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406400</xdr:colOff>
      <xdr:row>32</xdr:row>
      <xdr:rowOff>42333</xdr:rowOff>
    </xdr:from>
    <xdr:ext cx="180975" cy="171450"/>
    <xdr:pic>
      <xdr:nvPicPr>
        <xdr:cNvPr id="8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id="{00000000-0008-0000-0300-00005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12000" y="423333"/>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349250</xdr:colOff>
      <xdr:row>32</xdr:row>
      <xdr:rowOff>31750</xdr:rowOff>
    </xdr:from>
    <xdr:ext cx="180975" cy="171450"/>
    <xdr:pic>
      <xdr:nvPicPr>
        <xdr:cNvPr id="85"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id="{00000000-0008-0000-0300-00005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12075"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514350</xdr:colOff>
      <xdr:row>32</xdr:row>
      <xdr:rowOff>31750</xdr:rowOff>
    </xdr:from>
    <xdr:ext cx="180975" cy="171450"/>
    <xdr:pic>
      <xdr:nvPicPr>
        <xdr:cNvPr id="8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id="{00000000-0008-0000-0300-00005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39150" y="62515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389562</xdr:colOff>
      <xdr:row>32</xdr:row>
      <xdr:rowOff>31750</xdr:rowOff>
    </xdr:from>
    <xdr:ext cx="180975" cy="171450"/>
    <xdr:pic>
      <xdr:nvPicPr>
        <xdr:cNvPr id="8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id="{00000000-0008-0000-0300-00005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095412" y="4127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386099</xdr:colOff>
      <xdr:row>32</xdr:row>
      <xdr:rowOff>36945</xdr:rowOff>
    </xdr:from>
    <xdr:ext cx="180975" cy="171450"/>
    <xdr:pic>
      <xdr:nvPicPr>
        <xdr:cNvPr id="8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id="{00000000-0008-0000-0300-00005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82499" y="41794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371475</xdr:colOff>
      <xdr:row>32</xdr:row>
      <xdr:rowOff>28575</xdr:rowOff>
    </xdr:from>
    <xdr:ext cx="180975" cy="171450"/>
    <xdr:pic>
      <xdr:nvPicPr>
        <xdr:cNvPr id="8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id="{00000000-0008-0000-0300-00005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4095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371475</xdr:colOff>
      <xdr:row>32</xdr:row>
      <xdr:rowOff>38100</xdr:rowOff>
    </xdr:from>
    <xdr:ext cx="180975" cy="171450"/>
    <xdr:pic>
      <xdr:nvPicPr>
        <xdr:cNvPr id="9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id="{00000000-0008-0000-0300-00005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29925" y="4191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cepod.org.uk/2022epilepsy.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rcog.org.uk/media/uqofkclk/valproate-guidance-march-2019.pdf" TargetMode="External"/><Relationship Id="rId3" Type="http://schemas.openxmlformats.org/officeDocument/2006/relationships/hyperlink" Target="https://esna-online.org/wp-content/uploads/2018/12/ESN_Adult_Competency_Framework.pdf" TargetMode="External"/><Relationship Id="rId7" Type="http://schemas.openxmlformats.org/officeDocument/2006/relationships/hyperlink" Target="https://www.gov.uk/guidance/valproate-use-by-women-and-girls" TargetMode="External"/><Relationship Id="rId2" Type="http://schemas.openxmlformats.org/officeDocument/2006/relationships/hyperlink" Target="https://www.sign.ac.uk/media/1079/sign143_2018.pdf" TargetMode="External"/><Relationship Id="rId1" Type="http://schemas.openxmlformats.org/officeDocument/2006/relationships/hyperlink" Target="https://www.ncepod.org.uk/2022epilepsy.html" TargetMode="External"/><Relationship Id="rId6" Type="http://schemas.openxmlformats.org/officeDocument/2006/relationships/hyperlink" Target="https://assets.publishing.service.gov.uk/government/uploads/system/uploads/attachment_data/file/860762/Risk-acknowledgment.pdf" TargetMode="External"/><Relationship Id="rId5" Type="http://schemas.openxmlformats.org/officeDocument/2006/relationships/hyperlink" Target="https://www.nice.org.uk/guidance/ng217" TargetMode="External"/><Relationship Id="rId10" Type="http://schemas.openxmlformats.org/officeDocument/2006/relationships/printerSettings" Target="../printerSettings/printerSettings5.bin"/><Relationship Id="rId4" Type="http://schemas.openxmlformats.org/officeDocument/2006/relationships/hyperlink" Target="https://sudep.org/" TargetMode="External"/><Relationship Id="rId9" Type="http://schemas.openxmlformats.org/officeDocument/2006/relationships/hyperlink" Target="https://www.rcpch.ac.uk/work-we-do/clinical-audits/epilepsy12"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I14"/>
  <sheetViews>
    <sheetView tabSelected="1" workbookViewId="0">
      <selection activeCell="C1" sqref="C1"/>
    </sheetView>
  </sheetViews>
  <sheetFormatPr defaultColWidth="9.140625" defaultRowHeight="15" x14ac:dyDescent="0.25"/>
  <cols>
    <col min="1" max="1" width="64.42578125" style="1" customWidth="1"/>
    <col min="2" max="2" width="107.85546875" style="101" customWidth="1"/>
    <col min="3" max="16384" width="9.140625" style="1"/>
  </cols>
  <sheetData>
    <row r="1" spans="2:61" x14ac:dyDescent="0.25">
      <c r="B1" s="96"/>
    </row>
    <row r="2" spans="2:61" customFormat="1" x14ac:dyDescent="0.25">
      <c r="B2" s="96"/>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row>
    <row r="3" spans="2:61" x14ac:dyDescent="0.25">
      <c r="B3" s="96"/>
    </row>
    <row r="4" spans="2:61" x14ac:dyDescent="0.25">
      <c r="B4" s="96"/>
    </row>
    <row r="5" spans="2:61" ht="18.75" x14ac:dyDescent="0.25">
      <c r="B5" s="97" t="s">
        <v>119</v>
      </c>
    </row>
    <row r="6" spans="2:61" ht="18.75" x14ac:dyDescent="0.25">
      <c r="B6" s="97" t="s">
        <v>85</v>
      </c>
    </row>
    <row r="7" spans="2:61" x14ac:dyDescent="0.25">
      <c r="B7" s="98"/>
    </row>
    <row r="8" spans="2:61" ht="139.5" customHeight="1" x14ac:dyDescent="0.25">
      <c r="B8" s="99" t="s">
        <v>176</v>
      </c>
    </row>
    <row r="10" spans="2:61" ht="73.5" customHeight="1" x14ac:dyDescent="0.25">
      <c r="B10" s="47" t="s">
        <v>192</v>
      </c>
    </row>
    <row r="11" spans="2:61" ht="21" customHeight="1" x14ac:dyDescent="0.25">
      <c r="B11" s="47" t="s">
        <v>86</v>
      </c>
    </row>
    <row r="12" spans="2:61" s="101" customFormat="1" ht="26.25" customHeight="1" x14ac:dyDescent="0.25">
      <c r="B12" s="100" t="s">
        <v>80</v>
      </c>
    </row>
    <row r="13" spans="2:61" ht="42" customHeight="1" x14ac:dyDescent="0.25">
      <c r="B13" s="100" t="s">
        <v>84</v>
      </c>
    </row>
    <row r="14" spans="2:61" s="102" customFormat="1" x14ac:dyDescent="0.25">
      <c r="B14" s="106" t="s">
        <v>174</v>
      </c>
    </row>
  </sheetData>
  <hyperlinks>
    <hyperlink ref="B14"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activeCell="A8" sqref="A8"/>
    </sheetView>
  </sheetViews>
  <sheetFormatPr defaultColWidth="9.140625" defaultRowHeight="15" x14ac:dyDescent="0.25"/>
  <cols>
    <col min="1" max="1" width="148.5703125" style="50" customWidth="1"/>
    <col min="2" max="16384" width="9.140625" style="1"/>
  </cols>
  <sheetData>
    <row r="1" spans="1:1" s="39" customFormat="1" ht="18.75" x14ac:dyDescent="0.25">
      <c r="A1" s="48" t="s">
        <v>0</v>
      </c>
    </row>
    <row r="2" spans="1:1" x14ac:dyDescent="0.25">
      <c r="A2" s="49" t="s">
        <v>73</v>
      </c>
    </row>
    <row r="3" spans="1:1" x14ac:dyDescent="0.25">
      <c r="A3" s="49"/>
    </row>
    <row r="4" spans="1:1" ht="45" x14ac:dyDescent="0.25">
      <c r="A4" s="50" t="s">
        <v>211</v>
      </c>
    </row>
    <row r="6" spans="1:1" ht="30" x14ac:dyDescent="0.25">
      <c r="A6" s="50" t="s">
        <v>207</v>
      </c>
    </row>
    <row r="8" spans="1:1" x14ac:dyDescent="0.25">
      <c r="A8" s="51" t="s">
        <v>74</v>
      </c>
    </row>
    <row r="9" spans="1:1" x14ac:dyDescent="0.25">
      <c r="A9" s="49" t="s">
        <v>117</v>
      </c>
    </row>
    <row r="10" spans="1:1" x14ac:dyDescent="0.25">
      <c r="A10" s="50" t="s">
        <v>1</v>
      </c>
    </row>
    <row r="11" spans="1:1" x14ac:dyDescent="0.25">
      <c r="A11" s="50" t="s">
        <v>44</v>
      </c>
    </row>
    <row r="12" spans="1:1" ht="30" x14ac:dyDescent="0.25">
      <c r="A12" s="50" t="s">
        <v>2</v>
      </c>
    </row>
    <row r="13" spans="1:1" x14ac:dyDescent="0.25">
      <c r="A13" s="50" t="s">
        <v>3</v>
      </c>
    </row>
    <row r="15" spans="1:1" x14ac:dyDescent="0.25">
      <c r="A15" s="50" t="s">
        <v>4</v>
      </c>
    </row>
    <row r="17" spans="1:1" s="40" customFormat="1" x14ac:dyDescent="0.25">
      <c r="A17" s="51" t="s">
        <v>75</v>
      </c>
    </row>
    <row r="18" spans="1:1" x14ac:dyDescent="0.25">
      <c r="A18" s="50" t="s">
        <v>76</v>
      </c>
    </row>
    <row r="19" spans="1:1" x14ac:dyDescent="0.25">
      <c r="A19" s="50" t="s">
        <v>78</v>
      </c>
    </row>
    <row r="20" spans="1:1" ht="30" x14ac:dyDescent="0.25">
      <c r="A20" s="50" t="s">
        <v>45</v>
      </c>
    </row>
    <row r="22" spans="1:1" s="40" customFormat="1" x14ac:dyDescent="0.25">
      <c r="A22" s="51" t="s">
        <v>77</v>
      </c>
    </row>
    <row r="23" spans="1:1" ht="30" x14ac:dyDescent="0.25">
      <c r="A23" s="47" t="s">
        <v>79</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652"/>
  <sheetViews>
    <sheetView zoomScale="98" zoomScaleNormal="98" workbookViewId="0">
      <selection activeCell="AW7" sqref="AW7"/>
    </sheetView>
  </sheetViews>
  <sheetFormatPr defaultColWidth="9.140625" defaultRowHeight="15.75" x14ac:dyDescent="0.25"/>
  <cols>
    <col min="1" max="1" width="43.42578125" style="11" bestFit="1" customWidth="1"/>
    <col min="2" max="2" width="18.5703125" style="9" customWidth="1"/>
    <col min="3" max="3" width="11.7109375" style="9" customWidth="1"/>
    <col min="4" max="4" width="12.42578125" style="9" customWidth="1"/>
    <col min="5" max="5" width="22" style="9" customWidth="1"/>
    <col min="6" max="6" width="12.42578125" style="9" customWidth="1"/>
    <col min="7" max="7" width="22" style="9" customWidth="1"/>
    <col min="8" max="8" width="30.42578125" style="9" customWidth="1"/>
    <col min="9" max="9" width="39.7109375" style="9" customWidth="1"/>
    <col min="10" max="10" width="42.140625" style="9" customWidth="1"/>
    <col min="11" max="11" width="29.28515625" style="9" customWidth="1"/>
    <col min="12" max="12" width="31" style="9" customWidth="1"/>
    <col min="13" max="13" width="29.140625" style="9" customWidth="1"/>
    <col min="14" max="14" width="32.7109375" style="9" customWidth="1"/>
    <col min="15" max="15" width="30.7109375" style="9" customWidth="1"/>
    <col min="16" max="16" width="22.28515625" style="9" customWidth="1"/>
    <col min="17" max="17" width="25.42578125" style="9" customWidth="1"/>
    <col min="18" max="18" width="40.42578125" style="9" customWidth="1"/>
    <col min="19" max="19" width="27.42578125" style="9" customWidth="1"/>
    <col min="20" max="20" width="29.7109375" style="9" customWidth="1"/>
    <col min="21" max="21" width="20.140625" style="9" customWidth="1"/>
    <col min="22" max="22" width="24.140625" style="9" customWidth="1"/>
    <col min="23" max="25" width="26.28515625" style="9" customWidth="1"/>
    <col min="26" max="26" width="20.7109375" style="9" customWidth="1"/>
    <col min="27" max="27" width="21.5703125" style="9" customWidth="1"/>
    <col min="28" max="28" width="29.140625" style="9" customWidth="1"/>
    <col min="29" max="29" width="21" style="9" customWidth="1"/>
    <col min="30" max="30" width="27.140625" style="9" customWidth="1"/>
    <col min="31" max="31" width="27.85546875" style="9" customWidth="1"/>
    <col min="32" max="32" width="26.42578125" style="9" customWidth="1"/>
    <col min="33" max="34" width="24.85546875" style="9" customWidth="1"/>
    <col min="35" max="35" width="22.28515625" style="11" customWidth="1"/>
    <col min="36" max="36" width="20.28515625" style="11" customWidth="1"/>
    <col min="37" max="37" width="25.140625" style="9" customWidth="1"/>
    <col min="38" max="38" width="22.85546875" style="9" customWidth="1"/>
    <col min="39" max="39" width="29.28515625" style="9" customWidth="1"/>
    <col min="40" max="41" width="24.85546875" style="9" customWidth="1"/>
    <col min="42" max="42" width="21.7109375" style="11" customWidth="1"/>
    <col min="43" max="43" width="24.85546875" style="11" customWidth="1"/>
    <col min="44" max="44" width="18.28515625" style="9" bestFit="1" customWidth="1"/>
    <col min="45" max="45" width="20.5703125" style="9" customWidth="1"/>
    <col min="46" max="46" width="18.28515625" style="9" bestFit="1" customWidth="1"/>
    <col min="47" max="47" width="18.85546875" style="9" bestFit="1" customWidth="1"/>
    <col min="48" max="48" width="19.42578125" style="9" bestFit="1" customWidth="1"/>
    <col min="49" max="49" width="16.28515625" style="9" bestFit="1" customWidth="1"/>
    <col min="50" max="50" width="17.7109375" style="9" bestFit="1" customWidth="1"/>
    <col min="51" max="51" width="20.7109375" style="9" bestFit="1" customWidth="1"/>
    <col min="52" max="52" width="23.42578125" style="9" customWidth="1"/>
    <col min="53" max="53" width="24.7109375" style="9" customWidth="1"/>
    <col min="54" max="16384" width="9.140625" style="9"/>
  </cols>
  <sheetData>
    <row r="1" spans="1:53" s="12" customFormat="1" x14ac:dyDescent="0.25">
      <c r="A1" s="123" t="s">
        <v>119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1:53" s="12" customFormat="1" ht="16.5" thickBot="1" x14ac:dyDescent="0.3">
      <c r="A2" s="124"/>
      <c r="B2" s="20"/>
      <c r="C2" s="20"/>
      <c r="D2" s="20"/>
      <c r="E2" s="20"/>
      <c r="F2" s="20"/>
      <c r="G2" s="20"/>
      <c r="H2" s="20"/>
      <c r="I2" s="20"/>
      <c r="J2" s="20"/>
      <c r="K2" s="25"/>
      <c r="L2" s="20"/>
      <c r="M2" s="20"/>
      <c r="N2" s="20"/>
      <c r="O2" s="20"/>
      <c r="P2" s="20"/>
      <c r="Q2" s="20"/>
      <c r="R2" s="20"/>
      <c r="S2" s="20"/>
      <c r="T2" s="20"/>
      <c r="U2" s="20"/>
      <c r="V2" s="20"/>
      <c r="W2" s="20"/>
      <c r="X2" s="20"/>
      <c r="Y2" s="20"/>
      <c r="Z2" s="20"/>
      <c r="AA2" s="20"/>
      <c r="AB2" s="20"/>
      <c r="AC2" s="20"/>
      <c r="AD2" s="20"/>
      <c r="AE2" s="20"/>
      <c r="AF2" s="20"/>
      <c r="AG2" s="20"/>
      <c r="AH2" s="20"/>
      <c r="AI2" s="11"/>
      <c r="AJ2" s="11"/>
      <c r="AK2" s="20"/>
      <c r="AL2" s="20"/>
      <c r="AM2" s="20"/>
      <c r="AN2" s="20"/>
      <c r="AO2" s="20"/>
      <c r="AP2" s="11"/>
      <c r="AQ2" s="11"/>
      <c r="AR2" s="20"/>
      <c r="AS2" s="20"/>
      <c r="AT2" s="20"/>
      <c r="AU2" s="20"/>
      <c r="AV2" s="20"/>
      <c r="AW2" s="20"/>
      <c r="AX2" s="20"/>
      <c r="AY2" s="20"/>
      <c r="AZ2" s="20"/>
      <c r="BA2" s="20"/>
    </row>
    <row r="3" spans="1:53" ht="16.5" customHeight="1" thickBot="1" x14ac:dyDescent="0.3">
      <c r="A3" s="21" t="s">
        <v>68</v>
      </c>
      <c r="B3" s="125"/>
      <c r="C3" s="125"/>
      <c r="D3" s="117" t="s">
        <v>99</v>
      </c>
      <c r="E3" s="128"/>
      <c r="F3" s="128"/>
      <c r="G3" s="129"/>
      <c r="H3" s="59" t="s">
        <v>101</v>
      </c>
      <c r="I3" s="78" t="s">
        <v>103</v>
      </c>
      <c r="J3" s="127" t="s">
        <v>82</v>
      </c>
      <c r="K3" s="128"/>
      <c r="L3" s="128"/>
      <c r="M3" s="117" t="s">
        <v>104</v>
      </c>
      <c r="N3" s="118"/>
      <c r="O3" s="119"/>
      <c r="P3" s="117" t="s">
        <v>98</v>
      </c>
      <c r="Q3" s="119"/>
      <c r="R3" s="78" t="s">
        <v>96</v>
      </c>
      <c r="S3" s="78" t="s">
        <v>106</v>
      </c>
      <c r="T3" s="78" t="s">
        <v>107</v>
      </c>
      <c r="U3" s="117" t="s">
        <v>132</v>
      </c>
      <c r="V3" s="118"/>
      <c r="W3" s="118"/>
      <c r="X3" s="118"/>
      <c r="Y3" s="119"/>
      <c r="Z3" s="117" t="s">
        <v>109</v>
      </c>
      <c r="AA3" s="118"/>
      <c r="AB3" s="118"/>
      <c r="AC3" s="118"/>
      <c r="AD3" s="119"/>
      <c r="AE3" s="117" t="s">
        <v>134</v>
      </c>
      <c r="AF3" s="133"/>
      <c r="AG3" s="118"/>
      <c r="AH3" s="118"/>
      <c r="AI3" s="118"/>
      <c r="AJ3" s="118"/>
      <c r="AK3" s="119"/>
      <c r="AL3" s="117" t="s">
        <v>134</v>
      </c>
      <c r="AM3" s="133"/>
      <c r="AN3" s="118"/>
      <c r="AO3" s="118"/>
      <c r="AP3" s="118"/>
      <c r="AQ3" s="118"/>
      <c r="AR3" s="119"/>
      <c r="AS3" s="117" t="s">
        <v>169</v>
      </c>
      <c r="AT3" s="118"/>
      <c r="AU3" s="118"/>
      <c r="AV3" s="118"/>
      <c r="AW3" s="118"/>
      <c r="AX3" s="118"/>
      <c r="AY3" s="118"/>
      <c r="AZ3" s="118"/>
      <c r="BA3" s="119"/>
    </row>
    <row r="4" spans="1:53" s="55" customFormat="1" ht="30" customHeight="1" thickBot="1" x14ac:dyDescent="0.3">
      <c r="A4" s="53"/>
      <c r="B4" s="126" t="s">
        <v>25</v>
      </c>
      <c r="C4" s="126"/>
      <c r="D4" s="127" t="s">
        <v>87</v>
      </c>
      <c r="E4" s="119"/>
      <c r="F4" s="127" t="s">
        <v>91</v>
      </c>
      <c r="G4" s="119"/>
      <c r="H4" s="54"/>
      <c r="I4" s="79"/>
      <c r="J4" s="130"/>
      <c r="K4" s="153"/>
      <c r="L4" s="154"/>
      <c r="M4" s="127"/>
      <c r="N4" s="131"/>
      <c r="O4" s="144"/>
      <c r="P4" s="143"/>
      <c r="Q4" s="144"/>
      <c r="R4" s="82"/>
      <c r="S4" s="82"/>
      <c r="T4" s="74"/>
      <c r="U4" s="143"/>
      <c r="V4" s="131"/>
      <c r="W4" s="131"/>
      <c r="X4" s="131"/>
      <c r="Y4" s="144"/>
      <c r="Z4" s="130"/>
      <c r="AA4" s="131"/>
      <c r="AB4" s="131"/>
      <c r="AC4" s="131"/>
      <c r="AD4" s="132"/>
      <c r="AE4" s="134" t="s">
        <v>148</v>
      </c>
      <c r="AF4" s="135"/>
      <c r="AG4" s="136"/>
      <c r="AH4" s="136"/>
      <c r="AI4" s="136"/>
      <c r="AJ4" s="136"/>
      <c r="AK4" s="150"/>
      <c r="AL4" s="134" t="s">
        <v>149</v>
      </c>
      <c r="AM4" s="135"/>
      <c r="AN4" s="136"/>
      <c r="AO4" s="136"/>
      <c r="AP4" s="136"/>
      <c r="AQ4" s="136"/>
      <c r="AR4" s="136"/>
      <c r="AS4" s="120"/>
      <c r="AT4" s="121"/>
      <c r="AU4" s="121"/>
      <c r="AV4" s="121"/>
      <c r="AW4" s="121"/>
      <c r="AX4" s="121"/>
      <c r="AY4" s="121"/>
      <c r="AZ4" s="121"/>
      <c r="BA4" s="122"/>
    </row>
    <row r="5" spans="1:53" s="64" customFormat="1" ht="17.25" x14ac:dyDescent="0.25">
      <c r="A5" s="62"/>
      <c r="B5" s="147"/>
      <c r="C5" s="148"/>
      <c r="D5" s="151"/>
      <c r="E5" s="152"/>
      <c r="F5" s="139"/>
      <c r="G5" s="148"/>
      <c r="H5" s="63"/>
      <c r="I5" s="80"/>
      <c r="J5" s="155"/>
      <c r="K5" s="140"/>
      <c r="L5" s="141"/>
      <c r="M5" s="139"/>
      <c r="N5" s="140"/>
      <c r="O5" s="141"/>
      <c r="P5" s="149"/>
      <c r="Q5" s="141"/>
      <c r="R5" s="83"/>
      <c r="S5" s="83"/>
      <c r="T5" s="75"/>
      <c r="U5" s="83"/>
      <c r="V5" s="142" t="s">
        <v>216</v>
      </c>
      <c r="W5" s="140"/>
      <c r="X5" s="140"/>
      <c r="Y5" s="141"/>
      <c r="Z5" s="73"/>
      <c r="AA5" s="156" t="s">
        <v>133</v>
      </c>
      <c r="AB5" s="157"/>
      <c r="AC5" s="157"/>
      <c r="AD5" s="158"/>
      <c r="AE5" s="84"/>
      <c r="AF5" s="85"/>
      <c r="AG5" s="137" t="s">
        <v>203</v>
      </c>
      <c r="AH5" s="138"/>
      <c r="AI5" s="138"/>
      <c r="AJ5" s="138"/>
      <c r="AK5" s="159"/>
      <c r="AL5" s="84"/>
      <c r="AM5" s="85"/>
      <c r="AN5" s="137" t="s">
        <v>204</v>
      </c>
      <c r="AO5" s="138"/>
      <c r="AP5" s="138"/>
      <c r="AQ5" s="138"/>
      <c r="AR5" s="138"/>
      <c r="AS5" s="103"/>
      <c r="AT5" s="160" t="s">
        <v>195</v>
      </c>
      <c r="AU5" s="161"/>
      <c r="AV5" s="161"/>
      <c r="AW5" s="161"/>
      <c r="AX5" s="161"/>
      <c r="AY5" s="161"/>
      <c r="AZ5" s="145" t="s">
        <v>206</v>
      </c>
      <c r="BA5" s="146"/>
    </row>
    <row r="6" spans="1:53" x14ac:dyDescent="0.25">
      <c r="A6" s="22" t="s">
        <v>34</v>
      </c>
      <c r="B6" s="68">
        <v>1</v>
      </c>
      <c r="C6" s="41">
        <v>2</v>
      </c>
      <c r="D6" s="41" t="s">
        <v>90</v>
      </c>
      <c r="E6" s="41" t="s">
        <v>102</v>
      </c>
      <c r="F6" s="41" t="s">
        <v>139</v>
      </c>
      <c r="G6" s="41" t="s">
        <v>140</v>
      </c>
      <c r="H6" s="61">
        <v>5</v>
      </c>
      <c r="I6" s="76">
        <v>6</v>
      </c>
      <c r="J6" s="41" t="s">
        <v>94</v>
      </c>
      <c r="K6" s="60" t="s">
        <v>95</v>
      </c>
      <c r="L6" s="60" t="s">
        <v>120</v>
      </c>
      <c r="M6" s="41" t="s">
        <v>121</v>
      </c>
      <c r="N6" s="41" t="s">
        <v>122</v>
      </c>
      <c r="O6" s="41" t="s">
        <v>123</v>
      </c>
      <c r="P6" s="41" t="s">
        <v>97</v>
      </c>
      <c r="Q6" s="41" t="s">
        <v>105</v>
      </c>
      <c r="R6" s="41">
        <v>10</v>
      </c>
      <c r="S6" s="41">
        <v>11</v>
      </c>
      <c r="T6" s="41">
        <v>12</v>
      </c>
      <c r="U6" s="41" t="s">
        <v>108</v>
      </c>
      <c r="V6" s="41" t="s">
        <v>125</v>
      </c>
      <c r="W6" s="41" t="s">
        <v>126</v>
      </c>
      <c r="X6" s="41" t="s">
        <v>127</v>
      </c>
      <c r="Y6" s="41" t="s">
        <v>128</v>
      </c>
      <c r="Z6" s="41" t="s">
        <v>110</v>
      </c>
      <c r="AA6" s="41" t="s">
        <v>115</v>
      </c>
      <c r="AB6" s="41" t="s">
        <v>111</v>
      </c>
      <c r="AC6" s="41" t="s">
        <v>112</v>
      </c>
      <c r="AD6" s="41" t="s">
        <v>141</v>
      </c>
      <c r="AE6" s="41" t="s">
        <v>142</v>
      </c>
      <c r="AF6" s="41" t="s">
        <v>143</v>
      </c>
      <c r="AG6" s="41" t="s">
        <v>144</v>
      </c>
      <c r="AH6" s="41" t="s">
        <v>145</v>
      </c>
      <c r="AI6" s="41" t="s">
        <v>146</v>
      </c>
      <c r="AJ6" s="41" t="s">
        <v>147</v>
      </c>
      <c r="AK6" s="41" t="s">
        <v>162</v>
      </c>
      <c r="AL6" s="41" t="s">
        <v>150</v>
      </c>
      <c r="AM6" s="41" t="s">
        <v>151</v>
      </c>
      <c r="AN6" s="41" t="s">
        <v>152</v>
      </c>
      <c r="AO6" s="41" t="s">
        <v>153</v>
      </c>
      <c r="AP6" s="41" t="s">
        <v>154</v>
      </c>
      <c r="AQ6" s="41" t="s">
        <v>163</v>
      </c>
      <c r="AR6" s="41" t="s">
        <v>178</v>
      </c>
      <c r="AS6" s="41" t="s">
        <v>196</v>
      </c>
      <c r="AT6" s="41" t="s">
        <v>167</v>
      </c>
      <c r="AU6" s="41" t="s">
        <v>168</v>
      </c>
      <c r="AV6" s="41" t="s">
        <v>197</v>
      </c>
      <c r="AW6" s="41" t="s">
        <v>198</v>
      </c>
      <c r="AX6" s="41" t="s">
        <v>199</v>
      </c>
      <c r="AY6" s="41" t="s">
        <v>200</v>
      </c>
      <c r="AZ6" s="41" t="s">
        <v>201</v>
      </c>
      <c r="BA6" s="41" t="s">
        <v>202</v>
      </c>
    </row>
    <row r="7" spans="1:53" s="32" customFormat="1" ht="148.5" customHeight="1" x14ac:dyDescent="0.25">
      <c r="A7" s="31"/>
      <c r="B7" s="41" t="s">
        <v>116</v>
      </c>
      <c r="C7" s="41" t="s">
        <v>113</v>
      </c>
      <c r="D7" s="41" t="s">
        <v>89</v>
      </c>
      <c r="E7" s="41" t="s">
        <v>88</v>
      </c>
      <c r="F7" s="41" t="s">
        <v>89</v>
      </c>
      <c r="G7" s="41" t="s">
        <v>88</v>
      </c>
      <c r="H7" s="12" t="s">
        <v>155</v>
      </c>
      <c r="I7" s="77" t="s">
        <v>156</v>
      </c>
      <c r="J7" s="104" t="s">
        <v>220</v>
      </c>
      <c r="K7" s="43" t="s">
        <v>157</v>
      </c>
      <c r="L7" s="12" t="s">
        <v>182</v>
      </c>
      <c r="M7" s="105" t="s">
        <v>217</v>
      </c>
      <c r="N7" s="43" t="s">
        <v>218</v>
      </c>
      <c r="O7" s="81" t="s">
        <v>228</v>
      </c>
      <c r="P7" s="81" t="s">
        <v>219</v>
      </c>
      <c r="Q7" s="81" t="s">
        <v>229</v>
      </c>
      <c r="R7" s="81" t="s">
        <v>230</v>
      </c>
      <c r="S7" s="81" t="s">
        <v>159</v>
      </c>
      <c r="T7" s="81" t="s">
        <v>193</v>
      </c>
      <c r="U7" s="81" t="s">
        <v>221</v>
      </c>
      <c r="V7" s="81" t="s">
        <v>124</v>
      </c>
      <c r="W7" s="81" t="s">
        <v>129</v>
      </c>
      <c r="X7" s="81" t="s">
        <v>130</v>
      </c>
      <c r="Y7" s="81" t="s">
        <v>131</v>
      </c>
      <c r="Z7" s="43" t="s">
        <v>222</v>
      </c>
      <c r="AA7" s="43" t="s">
        <v>212</v>
      </c>
      <c r="AB7" s="43" t="s">
        <v>213</v>
      </c>
      <c r="AC7" s="43" t="s">
        <v>214</v>
      </c>
      <c r="AD7" s="43" t="s">
        <v>215</v>
      </c>
      <c r="AE7" s="43" t="s">
        <v>223</v>
      </c>
      <c r="AF7" s="43" t="s">
        <v>209</v>
      </c>
      <c r="AG7" s="43" t="s">
        <v>164</v>
      </c>
      <c r="AH7" s="43" t="s">
        <v>227</v>
      </c>
      <c r="AI7" s="43" t="s">
        <v>160</v>
      </c>
      <c r="AJ7" s="43" t="s">
        <v>135</v>
      </c>
      <c r="AK7" s="43" t="s">
        <v>165</v>
      </c>
      <c r="AL7" s="43" t="s">
        <v>208</v>
      </c>
      <c r="AM7" s="43" t="s">
        <v>210</v>
      </c>
      <c r="AN7" s="43" t="s">
        <v>164</v>
      </c>
      <c r="AO7" s="43" t="s">
        <v>227</v>
      </c>
      <c r="AP7" s="43" t="s">
        <v>160</v>
      </c>
      <c r="AQ7" s="43" t="s">
        <v>135</v>
      </c>
      <c r="AR7" s="107" t="s">
        <v>165</v>
      </c>
      <c r="AS7" s="188" t="s">
        <v>194</v>
      </c>
      <c r="AT7" s="189" t="s">
        <v>226</v>
      </c>
      <c r="AU7" s="189" t="s">
        <v>225</v>
      </c>
      <c r="AV7" s="189" t="s">
        <v>224</v>
      </c>
      <c r="AW7" s="189" t="s">
        <v>136</v>
      </c>
      <c r="AX7" s="189" t="s">
        <v>137</v>
      </c>
      <c r="AY7" s="189" t="s">
        <v>138</v>
      </c>
      <c r="AZ7" s="189" t="s">
        <v>205</v>
      </c>
      <c r="BA7" s="189" t="s">
        <v>166</v>
      </c>
    </row>
    <row r="8" spans="1:53" x14ac:dyDescent="0.25">
      <c r="A8" s="18"/>
      <c r="B8" s="42"/>
      <c r="C8" s="42"/>
      <c r="D8" s="41" t="s">
        <v>93</v>
      </c>
      <c r="E8" s="41" t="s">
        <v>92</v>
      </c>
      <c r="F8" s="41" t="s">
        <v>93</v>
      </c>
      <c r="G8" s="41" t="s">
        <v>92</v>
      </c>
      <c r="H8" s="42"/>
      <c r="I8" s="42"/>
      <c r="J8" s="14"/>
      <c r="K8" s="14"/>
      <c r="L8" s="14"/>
      <c r="M8" s="44"/>
      <c r="N8" s="44"/>
      <c r="O8" s="44"/>
      <c r="P8" s="44"/>
      <c r="Q8" s="44"/>
      <c r="R8" s="44"/>
      <c r="S8" s="44"/>
      <c r="T8" s="44"/>
      <c r="U8" s="44"/>
      <c r="V8" s="44"/>
      <c r="W8" s="44"/>
      <c r="X8" s="44"/>
      <c r="Y8" s="44"/>
      <c r="Z8" s="44"/>
      <c r="AA8" s="44"/>
      <c r="AB8" s="44"/>
      <c r="AC8" s="44"/>
      <c r="AD8" s="44"/>
      <c r="AE8" s="44"/>
      <c r="AF8" s="44"/>
      <c r="AG8" s="44"/>
      <c r="AH8" s="44"/>
      <c r="AI8" s="52"/>
      <c r="AJ8" s="52"/>
      <c r="AK8" s="52"/>
      <c r="AL8" s="44"/>
      <c r="AM8" s="44"/>
      <c r="AN8" s="44"/>
      <c r="AO8" s="44"/>
      <c r="AP8" s="44"/>
      <c r="AQ8" s="44"/>
      <c r="AR8" s="52"/>
      <c r="AS8" s="52"/>
      <c r="AT8" s="52"/>
      <c r="AU8" s="52"/>
      <c r="AV8" s="52"/>
      <c r="AW8" s="52"/>
      <c r="AX8" s="52"/>
      <c r="AY8" s="52"/>
      <c r="AZ8" s="52"/>
      <c r="BA8" s="52"/>
    </row>
    <row r="9" spans="1:53" x14ac:dyDescent="0.25">
      <c r="A9" s="19" t="s">
        <v>11</v>
      </c>
      <c r="D9" s="69"/>
      <c r="E9" s="70"/>
      <c r="F9" s="69"/>
      <c r="G9" s="71"/>
      <c r="H9" s="36"/>
      <c r="I9" s="36"/>
      <c r="J9" s="36"/>
      <c r="K9" s="36" t="b">
        <f>(IF(J9="Yes","",IF(J9="No","N/A")))</f>
        <v>0</v>
      </c>
      <c r="L9" s="36" t="b">
        <f>(IF(J9="Yes","",IF(J9="No","N/A")))</f>
        <v>0</v>
      </c>
      <c r="M9" s="36"/>
      <c r="N9" s="36" t="b">
        <f>(IF(M9="Yes","",IF(M9="No","N/A")))</f>
        <v>0</v>
      </c>
      <c r="O9" s="36" t="b">
        <f>IF(N9="Yes","",IF(N9="No","N/A",IF(N9="Not applicable","N/A")))</f>
        <v>0</v>
      </c>
      <c r="P9" s="36"/>
      <c r="Q9" s="36" t="b">
        <f>(IF(P9="Yes","",IF(P9="No","N/A")))</f>
        <v>0</v>
      </c>
      <c r="R9" s="36"/>
      <c r="S9" s="36"/>
      <c r="T9" s="36"/>
      <c r="U9" s="36"/>
      <c r="V9" s="36" t="b">
        <f>(IF(U9="Yes","",IF(U9="No","N/A")))</f>
        <v>0</v>
      </c>
      <c r="W9" s="36" t="b">
        <f>(IF(U9="Yes","",IF(U9="No","N/A")))</f>
        <v>0</v>
      </c>
      <c r="X9" s="36" t="b">
        <f>(IF(U9="Yes","",IF(U9="No","N/A")))</f>
        <v>0</v>
      </c>
      <c r="Y9" s="36" t="b">
        <f>(IF(U9="Yes","",IF(U9="No","N/A")))</f>
        <v>0</v>
      </c>
      <c r="Z9" s="36"/>
      <c r="AA9" s="36" t="b">
        <f>(IF(Z9="Yes","",IF(Z9="No","N/A")))</f>
        <v>0</v>
      </c>
      <c r="AB9" s="36" t="b">
        <f>(IF(Z9="Yes","",IF(Z9="No","N/A")))</f>
        <v>0</v>
      </c>
      <c r="AC9" s="36" t="b">
        <f>(IF(Z9="Yes","",IF(Z9="No","N/A")))</f>
        <v>0</v>
      </c>
      <c r="AD9" s="36" t="b">
        <f>(IF(Z9="Yes","",IF(Z9="No","N/A")))</f>
        <v>0</v>
      </c>
      <c r="AE9" s="36"/>
      <c r="AF9" s="36" t="b">
        <f>(IF(AE9="Yes","",IF(AE9="No","N/A")))</f>
        <v>0</v>
      </c>
      <c r="AG9" s="36" t="b">
        <f>(IF(AF9="Yes","",IF(AF9="No","N/A")))</f>
        <v>0</v>
      </c>
      <c r="AH9" s="36" t="b">
        <f>(IF(AF9="Yes","",IF(AF9="No","N/A")))</f>
        <v>0</v>
      </c>
      <c r="AI9" s="36" t="b">
        <f>(IF(AF9="Yes","",IF(AF9="No","N/A")))</f>
        <v>0</v>
      </c>
      <c r="AJ9" s="36" t="b">
        <f>(IF(AF9="Yes","",IF(AF9="No","N/A")))</f>
        <v>0</v>
      </c>
      <c r="AK9" s="36" t="b">
        <f>(IF(AF9="Yes","",IF(AF9="No","N/A")))</f>
        <v>0</v>
      </c>
      <c r="AL9" s="36"/>
      <c r="AM9" s="36" t="b">
        <f>(IF(AL9="Yes","",IF(AL9="No","N/A")))</f>
        <v>0</v>
      </c>
      <c r="AN9" s="36" t="b">
        <f>(IF(AM9="Yes","",IF(AM9="No","N/A")))</f>
        <v>0</v>
      </c>
      <c r="AO9" s="36" t="b">
        <f>(IF(AM9="Yes","",IF(AM9="No","N/A")))</f>
        <v>0</v>
      </c>
      <c r="AP9" s="36" t="b">
        <f>(IF(AM9="Yes","",IF(AM9="No","N/A")))</f>
        <v>0</v>
      </c>
      <c r="AQ9" s="36" t="b">
        <f>(IF(AM9="Yes","",IF(AM9="No","N/A")))</f>
        <v>0</v>
      </c>
      <c r="AR9" s="36" t="b">
        <f>(IF(AM9="Yes","",IF(AM9="No","N/A")))</f>
        <v>0</v>
      </c>
      <c r="AS9" s="36"/>
      <c r="AT9" s="36" t="b">
        <f>(IF(AS9="No","",IF(AS9="Yes","N/A")))</f>
        <v>0</v>
      </c>
      <c r="AU9" s="36" t="b">
        <f>(IF(AS9="No","",IF(AS9="Yes","N/A")))</f>
        <v>0</v>
      </c>
      <c r="AV9" s="36" t="b">
        <f>(IF(AS9="No","",IF(AS9="Yes","N/A")))</f>
        <v>0</v>
      </c>
      <c r="AW9" s="36" t="b">
        <f>(IF(AS9="No","",IF(AS9="Yes","N/A")))</f>
        <v>0</v>
      </c>
      <c r="AX9" s="36" t="b">
        <f>(IF(AS9="No","",IF(AS9="Yes","N/A")))</f>
        <v>0</v>
      </c>
      <c r="AY9" s="36" t="b">
        <f>(IF(AS9="No","",IF(AS9="Yes","N/A")))</f>
        <v>0</v>
      </c>
      <c r="AZ9" s="36" t="b">
        <f>(IF(AS9="No","",IF(AS9="Yes","N/A")))</f>
        <v>0</v>
      </c>
      <c r="BA9" s="36" t="b">
        <f>(IF(AS9="No","",IF(AS9="Yes","N/A")))</f>
        <v>0</v>
      </c>
    </row>
    <row r="10" spans="1:53" x14ac:dyDescent="0.25">
      <c r="A10" s="19" t="s">
        <v>12</v>
      </c>
      <c r="D10" s="69"/>
      <c r="E10" s="71"/>
      <c r="F10" s="69"/>
      <c r="G10" s="71"/>
      <c r="H10" s="36"/>
      <c r="I10" s="36"/>
      <c r="J10" s="36"/>
      <c r="K10" s="36" t="b">
        <f>(IF(J10="Yes","",IF(J10="No","N/A")))</f>
        <v>0</v>
      </c>
      <c r="L10" s="36" t="b">
        <f t="shared" ref="L10:L18" si="0">(IF(J10="Yes","",IF(J10="No","N/A")))</f>
        <v>0</v>
      </c>
      <c r="M10" s="36"/>
      <c r="N10" s="36" t="b">
        <f t="shared" ref="N10:N18" si="1">(IF(M10="Yes","",IF(M10="No","N/A")))</f>
        <v>0</v>
      </c>
      <c r="O10" s="36" t="b">
        <f t="shared" ref="O10:O18" si="2">IF(N10="Yes","",IF(N10="No","N/A",IF(N10="Not applicable","N/A")))</f>
        <v>0</v>
      </c>
      <c r="P10" s="36"/>
      <c r="Q10" s="36" t="b">
        <f t="shared" ref="Q10:Q18" si="3">(IF(P10="Yes","",IF(P10="No","N/A")))</f>
        <v>0</v>
      </c>
      <c r="R10" s="36"/>
      <c r="S10" s="36"/>
      <c r="T10" s="36"/>
      <c r="U10" s="36"/>
      <c r="V10" s="36" t="b">
        <f t="shared" ref="V10:V18" si="4">(IF(U10="Yes","",IF(U10="No","N/A")))</f>
        <v>0</v>
      </c>
      <c r="W10" s="36" t="b">
        <f t="shared" ref="W10:W18" si="5">(IF(U10="Yes","",IF(U10="No","N/A")))</f>
        <v>0</v>
      </c>
      <c r="X10" s="36" t="b">
        <f t="shared" ref="X10:X18" si="6">(IF(U10="Yes","",IF(U10="No","N/A")))</f>
        <v>0</v>
      </c>
      <c r="Y10" s="36" t="b">
        <f t="shared" ref="Y10:Y18" si="7">(IF(U10="Yes","",IF(U10="No","N/A")))</f>
        <v>0</v>
      </c>
      <c r="Z10" s="36"/>
      <c r="AA10" s="36" t="b">
        <f t="shared" ref="AA10:AA18" si="8">(IF(Z10="Yes","",IF(Z10="No","N/A")))</f>
        <v>0</v>
      </c>
      <c r="AB10" s="36" t="b">
        <f t="shared" ref="AB10:AB18" si="9">(IF(Z10="Yes","",IF(Z10="No","N/A")))</f>
        <v>0</v>
      </c>
      <c r="AC10" s="36" t="b">
        <f t="shared" ref="AC10:AC18" si="10">(IF(Z10="Yes","",IF(Z10="No","N/A")))</f>
        <v>0</v>
      </c>
      <c r="AD10" s="36" t="b">
        <f t="shared" ref="AD10:AD18" si="11">(IF(Z10="Yes","",IF(Z10="No","N/A")))</f>
        <v>0</v>
      </c>
      <c r="AE10" s="36"/>
      <c r="AF10" s="36" t="b">
        <f t="shared" ref="AF10:AF18" si="12">(IF(AE10="Yes","",IF(AE10="No","N/A")))</f>
        <v>0</v>
      </c>
      <c r="AG10" s="36" t="b">
        <f t="shared" ref="AG10:AG18" si="13">(IF(AF10="Yes","",IF(AF10="No","N/A")))</f>
        <v>0</v>
      </c>
      <c r="AH10" s="36" t="b">
        <f t="shared" ref="AH10:AH18" si="14">(IF(AF10="Yes","",IF(AF10="No","N/A")))</f>
        <v>0</v>
      </c>
      <c r="AI10" s="36" t="b">
        <f t="shared" ref="AI10:AI18" si="15">(IF(AF10="Yes","",IF(AF10="No","N/A")))</f>
        <v>0</v>
      </c>
      <c r="AJ10" s="36" t="b">
        <f t="shared" ref="AJ10:AJ18" si="16">(IF(AF10="Yes","",IF(AF10="No","N/A")))</f>
        <v>0</v>
      </c>
      <c r="AK10" s="36" t="b">
        <f t="shared" ref="AK10:AK18" si="17">(IF(AF10="Yes","",IF(AF10="No","N/A")))</f>
        <v>0</v>
      </c>
      <c r="AL10" s="36"/>
      <c r="AM10" s="36" t="b">
        <f t="shared" ref="AM10:AM18" si="18">(IF(AL10="Yes","",IF(AL10="No","N/A")))</f>
        <v>0</v>
      </c>
      <c r="AN10" s="36" t="b">
        <f t="shared" ref="AN10:AN18" si="19">(IF(AM10="Yes","",IF(AM10="No","N/A")))</f>
        <v>0</v>
      </c>
      <c r="AO10" s="36" t="b">
        <f t="shared" ref="AO10:AO18" si="20">(IF(AM10="Yes","",IF(AM10="No","N/A")))</f>
        <v>0</v>
      </c>
      <c r="AP10" s="36" t="b">
        <f t="shared" ref="AP10:AP18" si="21">(IF(AM10="Yes","",IF(AM10="No","N/A")))</f>
        <v>0</v>
      </c>
      <c r="AQ10" s="36" t="b">
        <f t="shared" ref="AQ10:AQ18" si="22">(IF(AM10="Yes","",IF(AM10="No","N/A")))</f>
        <v>0</v>
      </c>
      <c r="AR10" s="36" t="b">
        <f t="shared" ref="AR10:AR18" si="23">(IF(AM10="Yes","",IF(AM10="No","N/A")))</f>
        <v>0</v>
      </c>
      <c r="AS10" s="36"/>
      <c r="AT10" s="36" t="b">
        <f t="shared" ref="AT10:AT18" si="24">(IF(AS10="No","",IF(AS10="Yes","N/A")))</f>
        <v>0</v>
      </c>
      <c r="AU10" s="36" t="b">
        <f t="shared" ref="AU10:AU18" si="25">(IF(AS10="No","",IF(AS10="Yes","N/A")))</f>
        <v>0</v>
      </c>
      <c r="AV10" s="36" t="b">
        <f t="shared" ref="AV10:AV18" si="26">(IF(AS10="No","",IF(AS10="Yes","N/A")))</f>
        <v>0</v>
      </c>
      <c r="AW10" s="36" t="b">
        <f t="shared" ref="AW10:AW18" si="27">(IF(AS10="No","",IF(AS10="Yes","N/A")))</f>
        <v>0</v>
      </c>
      <c r="AX10" s="36" t="b">
        <f t="shared" ref="AX10:AX18" si="28">(IF(AS10="No","",IF(AS10="Yes","N/A")))</f>
        <v>0</v>
      </c>
      <c r="AY10" s="36" t="b">
        <f t="shared" ref="AY10:AY18" si="29">(IF(AS10="No","",IF(AS10="Yes","N/A")))</f>
        <v>0</v>
      </c>
      <c r="AZ10" s="36" t="b">
        <f t="shared" ref="AZ10:AZ18" si="30">(IF(AS10="No","",IF(AS10="Yes","N/A")))</f>
        <v>0</v>
      </c>
      <c r="BA10" s="36" t="b">
        <f t="shared" ref="BA10:BA18" si="31">(IF(AS10="No","",IF(AS10="Yes","N/A")))</f>
        <v>0</v>
      </c>
    </row>
    <row r="11" spans="1:53" x14ac:dyDescent="0.25">
      <c r="A11" s="19" t="s">
        <v>13</v>
      </c>
      <c r="D11" s="71"/>
      <c r="E11" s="69"/>
      <c r="F11" s="71"/>
      <c r="G11" s="69"/>
      <c r="H11" s="36"/>
      <c r="I11" s="36"/>
      <c r="J11" s="36"/>
      <c r="K11" s="36" t="b">
        <f t="shared" ref="K11:K18" si="32">(IF(J11="Yes","",IF(J11="No","N/A")))</f>
        <v>0</v>
      </c>
      <c r="L11" s="36" t="b">
        <f t="shared" si="0"/>
        <v>0</v>
      </c>
      <c r="M11" s="36"/>
      <c r="N11" s="36" t="b">
        <f t="shared" si="1"/>
        <v>0</v>
      </c>
      <c r="O11" s="36" t="b">
        <f t="shared" si="2"/>
        <v>0</v>
      </c>
      <c r="P11" s="36"/>
      <c r="Q11" s="36" t="b">
        <f t="shared" si="3"/>
        <v>0</v>
      </c>
      <c r="R11" s="36"/>
      <c r="S11" s="36"/>
      <c r="T11" s="36"/>
      <c r="U11" s="36"/>
      <c r="V11" s="36" t="b">
        <f t="shared" si="4"/>
        <v>0</v>
      </c>
      <c r="W11" s="36" t="b">
        <f t="shared" si="5"/>
        <v>0</v>
      </c>
      <c r="X11" s="36" t="b">
        <f t="shared" si="6"/>
        <v>0</v>
      </c>
      <c r="Y11" s="36" t="b">
        <f t="shared" si="7"/>
        <v>0</v>
      </c>
      <c r="Z11" s="36"/>
      <c r="AA11" s="36" t="b">
        <f t="shared" si="8"/>
        <v>0</v>
      </c>
      <c r="AB11" s="36" t="b">
        <f t="shared" si="9"/>
        <v>0</v>
      </c>
      <c r="AC11" s="36" t="b">
        <f t="shared" si="10"/>
        <v>0</v>
      </c>
      <c r="AD11" s="36" t="b">
        <f t="shared" si="11"/>
        <v>0</v>
      </c>
      <c r="AE11" s="36"/>
      <c r="AF11" s="36" t="b">
        <f t="shared" si="12"/>
        <v>0</v>
      </c>
      <c r="AG11" s="36" t="b">
        <f t="shared" si="13"/>
        <v>0</v>
      </c>
      <c r="AH11" s="36" t="b">
        <f t="shared" si="14"/>
        <v>0</v>
      </c>
      <c r="AI11" s="36" t="b">
        <f t="shared" si="15"/>
        <v>0</v>
      </c>
      <c r="AJ11" s="36" t="b">
        <f t="shared" si="16"/>
        <v>0</v>
      </c>
      <c r="AK11" s="36" t="b">
        <f t="shared" si="17"/>
        <v>0</v>
      </c>
      <c r="AL11" s="36"/>
      <c r="AM11" s="36" t="b">
        <f t="shared" si="18"/>
        <v>0</v>
      </c>
      <c r="AN11" s="36" t="b">
        <f t="shared" si="19"/>
        <v>0</v>
      </c>
      <c r="AO11" s="36" t="b">
        <f t="shared" si="20"/>
        <v>0</v>
      </c>
      <c r="AP11" s="36" t="b">
        <f t="shared" si="21"/>
        <v>0</v>
      </c>
      <c r="AQ11" s="36" t="b">
        <f t="shared" si="22"/>
        <v>0</v>
      </c>
      <c r="AR11" s="36" t="b">
        <f t="shared" si="23"/>
        <v>0</v>
      </c>
      <c r="AS11" s="36"/>
      <c r="AT11" s="36" t="b">
        <f t="shared" si="24"/>
        <v>0</v>
      </c>
      <c r="AU11" s="36" t="b">
        <f t="shared" si="25"/>
        <v>0</v>
      </c>
      <c r="AV11" s="36" t="b">
        <f t="shared" si="26"/>
        <v>0</v>
      </c>
      <c r="AW11" s="36" t="b">
        <f t="shared" si="27"/>
        <v>0</v>
      </c>
      <c r="AX11" s="36" t="b">
        <f t="shared" si="28"/>
        <v>0</v>
      </c>
      <c r="AY11" s="36" t="b">
        <f t="shared" si="29"/>
        <v>0</v>
      </c>
      <c r="AZ11" s="36" t="b">
        <f t="shared" si="30"/>
        <v>0</v>
      </c>
      <c r="BA11" s="36" t="b">
        <f t="shared" si="31"/>
        <v>0</v>
      </c>
    </row>
    <row r="12" spans="1:53" x14ac:dyDescent="0.25">
      <c r="A12" s="19" t="s">
        <v>14</v>
      </c>
      <c r="D12" s="71"/>
      <c r="E12" s="69"/>
      <c r="F12" s="71"/>
      <c r="G12" s="69"/>
      <c r="H12" s="36"/>
      <c r="I12" s="36"/>
      <c r="J12" s="36"/>
      <c r="K12" s="36" t="b">
        <f t="shared" si="32"/>
        <v>0</v>
      </c>
      <c r="L12" s="36" t="b">
        <f t="shared" si="0"/>
        <v>0</v>
      </c>
      <c r="M12" s="36"/>
      <c r="N12" s="36" t="b">
        <f t="shared" si="1"/>
        <v>0</v>
      </c>
      <c r="O12" s="36" t="b">
        <f t="shared" si="2"/>
        <v>0</v>
      </c>
      <c r="P12" s="36"/>
      <c r="Q12" s="36" t="b">
        <f t="shared" si="3"/>
        <v>0</v>
      </c>
      <c r="R12" s="36"/>
      <c r="S12" s="36"/>
      <c r="T12" s="36"/>
      <c r="U12" s="36"/>
      <c r="V12" s="36" t="b">
        <f t="shared" si="4"/>
        <v>0</v>
      </c>
      <c r="W12" s="36" t="b">
        <f t="shared" si="5"/>
        <v>0</v>
      </c>
      <c r="X12" s="36" t="b">
        <f t="shared" si="6"/>
        <v>0</v>
      </c>
      <c r="Y12" s="36" t="b">
        <f t="shared" si="7"/>
        <v>0</v>
      </c>
      <c r="Z12" s="36"/>
      <c r="AA12" s="36" t="b">
        <f t="shared" si="8"/>
        <v>0</v>
      </c>
      <c r="AB12" s="36" t="b">
        <f t="shared" si="9"/>
        <v>0</v>
      </c>
      <c r="AC12" s="36" t="b">
        <f t="shared" si="10"/>
        <v>0</v>
      </c>
      <c r="AD12" s="36" t="b">
        <f t="shared" si="11"/>
        <v>0</v>
      </c>
      <c r="AE12" s="36"/>
      <c r="AF12" s="36" t="b">
        <f t="shared" si="12"/>
        <v>0</v>
      </c>
      <c r="AG12" s="36" t="b">
        <f t="shared" si="13"/>
        <v>0</v>
      </c>
      <c r="AH12" s="36" t="b">
        <f t="shared" si="14"/>
        <v>0</v>
      </c>
      <c r="AI12" s="36" t="b">
        <f t="shared" si="15"/>
        <v>0</v>
      </c>
      <c r="AJ12" s="36" t="b">
        <f t="shared" si="16"/>
        <v>0</v>
      </c>
      <c r="AK12" s="36" t="b">
        <f t="shared" si="17"/>
        <v>0</v>
      </c>
      <c r="AL12" s="36"/>
      <c r="AM12" s="36" t="b">
        <f t="shared" si="18"/>
        <v>0</v>
      </c>
      <c r="AN12" s="36" t="b">
        <f t="shared" si="19"/>
        <v>0</v>
      </c>
      <c r="AO12" s="36" t="b">
        <f t="shared" si="20"/>
        <v>0</v>
      </c>
      <c r="AP12" s="36" t="b">
        <f t="shared" si="21"/>
        <v>0</v>
      </c>
      <c r="AQ12" s="36" t="b">
        <f t="shared" si="22"/>
        <v>0</v>
      </c>
      <c r="AR12" s="36" t="b">
        <f t="shared" si="23"/>
        <v>0</v>
      </c>
      <c r="AS12" s="36"/>
      <c r="AT12" s="36" t="b">
        <f t="shared" si="24"/>
        <v>0</v>
      </c>
      <c r="AU12" s="36" t="b">
        <f t="shared" si="25"/>
        <v>0</v>
      </c>
      <c r="AV12" s="36" t="b">
        <f t="shared" si="26"/>
        <v>0</v>
      </c>
      <c r="AW12" s="36" t="b">
        <f t="shared" si="27"/>
        <v>0</v>
      </c>
      <c r="AX12" s="36" t="b">
        <f t="shared" si="28"/>
        <v>0</v>
      </c>
      <c r="AY12" s="36" t="b">
        <f t="shared" si="29"/>
        <v>0</v>
      </c>
      <c r="AZ12" s="36" t="b">
        <f t="shared" si="30"/>
        <v>0</v>
      </c>
      <c r="BA12" s="36" t="b">
        <f t="shared" si="31"/>
        <v>0</v>
      </c>
    </row>
    <row r="13" spans="1:53" x14ac:dyDescent="0.25">
      <c r="A13" s="19" t="s">
        <v>15</v>
      </c>
      <c r="D13" s="71"/>
      <c r="E13" s="69"/>
      <c r="F13" s="71"/>
      <c r="G13" s="69"/>
      <c r="H13" s="36"/>
      <c r="I13" s="36"/>
      <c r="J13" s="36"/>
      <c r="K13" s="36" t="b">
        <f t="shared" si="32"/>
        <v>0</v>
      </c>
      <c r="L13" s="36" t="b">
        <f t="shared" si="0"/>
        <v>0</v>
      </c>
      <c r="M13" s="36"/>
      <c r="N13" s="36" t="b">
        <f t="shared" si="1"/>
        <v>0</v>
      </c>
      <c r="O13" s="36" t="b">
        <f t="shared" si="2"/>
        <v>0</v>
      </c>
      <c r="P13" s="36"/>
      <c r="Q13" s="36" t="b">
        <f t="shared" si="3"/>
        <v>0</v>
      </c>
      <c r="R13" s="36"/>
      <c r="S13" s="36"/>
      <c r="T13" s="36"/>
      <c r="U13" s="36"/>
      <c r="V13" s="36" t="b">
        <f t="shared" si="4"/>
        <v>0</v>
      </c>
      <c r="W13" s="36" t="b">
        <f t="shared" si="5"/>
        <v>0</v>
      </c>
      <c r="X13" s="36" t="b">
        <f t="shared" si="6"/>
        <v>0</v>
      </c>
      <c r="Y13" s="36" t="b">
        <f t="shared" si="7"/>
        <v>0</v>
      </c>
      <c r="Z13" s="36"/>
      <c r="AA13" s="36" t="b">
        <f t="shared" si="8"/>
        <v>0</v>
      </c>
      <c r="AB13" s="36" t="b">
        <f t="shared" si="9"/>
        <v>0</v>
      </c>
      <c r="AC13" s="36" t="b">
        <f t="shared" si="10"/>
        <v>0</v>
      </c>
      <c r="AD13" s="36" t="b">
        <f t="shared" si="11"/>
        <v>0</v>
      </c>
      <c r="AE13" s="36"/>
      <c r="AF13" s="36" t="b">
        <f t="shared" si="12"/>
        <v>0</v>
      </c>
      <c r="AG13" s="36" t="b">
        <f t="shared" si="13"/>
        <v>0</v>
      </c>
      <c r="AH13" s="36" t="b">
        <f t="shared" si="14"/>
        <v>0</v>
      </c>
      <c r="AI13" s="36" t="b">
        <f t="shared" si="15"/>
        <v>0</v>
      </c>
      <c r="AJ13" s="36" t="b">
        <f t="shared" si="16"/>
        <v>0</v>
      </c>
      <c r="AK13" s="36" t="b">
        <f t="shared" si="17"/>
        <v>0</v>
      </c>
      <c r="AL13" s="36"/>
      <c r="AM13" s="36" t="b">
        <f t="shared" si="18"/>
        <v>0</v>
      </c>
      <c r="AN13" s="36" t="b">
        <f t="shared" si="19"/>
        <v>0</v>
      </c>
      <c r="AO13" s="36" t="b">
        <f t="shared" si="20"/>
        <v>0</v>
      </c>
      <c r="AP13" s="36" t="b">
        <f t="shared" si="21"/>
        <v>0</v>
      </c>
      <c r="AQ13" s="36" t="b">
        <f t="shared" si="22"/>
        <v>0</v>
      </c>
      <c r="AR13" s="36" t="b">
        <f t="shared" si="23"/>
        <v>0</v>
      </c>
      <c r="AS13" s="36"/>
      <c r="AT13" s="36" t="b">
        <f t="shared" si="24"/>
        <v>0</v>
      </c>
      <c r="AU13" s="36" t="b">
        <f t="shared" si="25"/>
        <v>0</v>
      </c>
      <c r="AV13" s="36" t="b">
        <f t="shared" si="26"/>
        <v>0</v>
      </c>
      <c r="AW13" s="36" t="b">
        <f t="shared" si="27"/>
        <v>0</v>
      </c>
      <c r="AX13" s="36" t="b">
        <f t="shared" si="28"/>
        <v>0</v>
      </c>
      <c r="AY13" s="36" t="b">
        <f t="shared" si="29"/>
        <v>0</v>
      </c>
      <c r="AZ13" s="36" t="b">
        <f t="shared" si="30"/>
        <v>0</v>
      </c>
      <c r="BA13" s="36" t="b">
        <f t="shared" si="31"/>
        <v>0</v>
      </c>
    </row>
    <row r="14" spans="1:53" x14ac:dyDescent="0.25">
      <c r="A14" s="19" t="s">
        <v>16</v>
      </c>
      <c r="D14" s="71"/>
      <c r="E14" s="69"/>
      <c r="F14" s="71"/>
      <c r="G14" s="69"/>
      <c r="H14" s="36"/>
      <c r="I14" s="36"/>
      <c r="J14" s="36"/>
      <c r="K14" s="36" t="b">
        <f t="shared" si="32"/>
        <v>0</v>
      </c>
      <c r="L14" s="36" t="b">
        <f t="shared" si="0"/>
        <v>0</v>
      </c>
      <c r="M14" s="36"/>
      <c r="N14" s="36" t="b">
        <f t="shared" si="1"/>
        <v>0</v>
      </c>
      <c r="O14" s="36" t="b">
        <f t="shared" si="2"/>
        <v>0</v>
      </c>
      <c r="P14" s="36"/>
      <c r="Q14" s="36" t="b">
        <f t="shared" si="3"/>
        <v>0</v>
      </c>
      <c r="R14" s="36"/>
      <c r="S14" s="36"/>
      <c r="T14" s="36"/>
      <c r="U14" s="36"/>
      <c r="V14" s="36" t="b">
        <f t="shared" si="4"/>
        <v>0</v>
      </c>
      <c r="W14" s="36" t="b">
        <f t="shared" si="5"/>
        <v>0</v>
      </c>
      <c r="X14" s="36" t="b">
        <f t="shared" si="6"/>
        <v>0</v>
      </c>
      <c r="Y14" s="36" t="b">
        <f t="shared" si="7"/>
        <v>0</v>
      </c>
      <c r="Z14" s="36"/>
      <c r="AA14" s="36" t="b">
        <f t="shared" si="8"/>
        <v>0</v>
      </c>
      <c r="AB14" s="36" t="b">
        <f t="shared" si="9"/>
        <v>0</v>
      </c>
      <c r="AC14" s="36" t="b">
        <f t="shared" si="10"/>
        <v>0</v>
      </c>
      <c r="AD14" s="36" t="b">
        <f t="shared" si="11"/>
        <v>0</v>
      </c>
      <c r="AE14" s="36"/>
      <c r="AF14" s="36" t="b">
        <f t="shared" si="12"/>
        <v>0</v>
      </c>
      <c r="AG14" s="36" t="b">
        <f t="shared" si="13"/>
        <v>0</v>
      </c>
      <c r="AH14" s="36" t="b">
        <f t="shared" si="14"/>
        <v>0</v>
      </c>
      <c r="AI14" s="36" t="b">
        <f t="shared" si="15"/>
        <v>0</v>
      </c>
      <c r="AJ14" s="36" t="b">
        <f t="shared" si="16"/>
        <v>0</v>
      </c>
      <c r="AK14" s="36" t="b">
        <f t="shared" si="17"/>
        <v>0</v>
      </c>
      <c r="AL14" s="36"/>
      <c r="AM14" s="36" t="b">
        <f t="shared" si="18"/>
        <v>0</v>
      </c>
      <c r="AN14" s="36" t="b">
        <f t="shared" si="19"/>
        <v>0</v>
      </c>
      <c r="AO14" s="36" t="b">
        <f t="shared" si="20"/>
        <v>0</v>
      </c>
      <c r="AP14" s="36" t="b">
        <f t="shared" si="21"/>
        <v>0</v>
      </c>
      <c r="AQ14" s="36" t="b">
        <f t="shared" si="22"/>
        <v>0</v>
      </c>
      <c r="AR14" s="36" t="b">
        <f t="shared" si="23"/>
        <v>0</v>
      </c>
      <c r="AS14" s="36"/>
      <c r="AT14" s="36" t="b">
        <f t="shared" si="24"/>
        <v>0</v>
      </c>
      <c r="AU14" s="36" t="b">
        <f t="shared" si="25"/>
        <v>0</v>
      </c>
      <c r="AV14" s="36" t="b">
        <f t="shared" si="26"/>
        <v>0</v>
      </c>
      <c r="AW14" s="36" t="b">
        <f t="shared" si="27"/>
        <v>0</v>
      </c>
      <c r="AX14" s="36" t="b">
        <f t="shared" si="28"/>
        <v>0</v>
      </c>
      <c r="AY14" s="36" t="b">
        <f t="shared" si="29"/>
        <v>0</v>
      </c>
      <c r="AZ14" s="36" t="b">
        <f t="shared" si="30"/>
        <v>0</v>
      </c>
      <c r="BA14" s="36" t="b">
        <f t="shared" si="31"/>
        <v>0</v>
      </c>
    </row>
    <row r="15" spans="1:53" x14ac:dyDescent="0.25">
      <c r="A15" s="19" t="s">
        <v>17</v>
      </c>
      <c r="D15" s="71"/>
      <c r="E15" s="69"/>
      <c r="F15" s="71"/>
      <c r="G15" s="69"/>
      <c r="H15" s="36"/>
      <c r="I15" s="36"/>
      <c r="J15" s="36"/>
      <c r="K15" s="36" t="b">
        <f t="shared" si="32"/>
        <v>0</v>
      </c>
      <c r="L15" s="36" t="b">
        <f t="shared" si="0"/>
        <v>0</v>
      </c>
      <c r="M15" s="36"/>
      <c r="N15" s="36" t="b">
        <f t="shared" si="1"/>
        <v>0</v>
      </c>
      <c r="O15" s="36" t="b">
        <f t="shared" si="2"/>
        <v>0</v>
      </c>
      <c r="P15" s="36"/>
      <c r="Q15" s="36" t="b">
        <f t="shared" si="3"/>
        <v>0</v>
      </c>
      <c r="R15" s="36"/>
      <c r="S15" s="36"/>
      <c r="T15" s="36"/>
      <c r="U15" s="36"/>
      <c r="V15" s="36" t="b">
        <f t="shared" si="4"/>
        <v>0</v>
      </c>
      <c r="W15" s="36" t="b">
        <f t="shared" si="5"/>
        <v>0</v>
      </c>
      <c r="X15" s="36" t="b">
        <f t="shared" si="6"/>
        <v>0</v>
      </c>
      <c r="Y15" s="36" t="b">
        <f t="shared" si="7"/>
        <v>0</v>
      </c>
      <c r="Z15" s="36"/>
      <c r="AA15" s="36" t="b">
        <f t="shared" si="8"/>
        <v>0</v>
      </c>
      <c r="AB15" s="36" t="b">
        <f t="shared" si="9"/>
        <v>0</v>
      </c>
      <c r="AC15" s="36" t="b">
        <f t="shared" si="10"/>
        <v>0</v>
      </c>
      <c r="AD15" s="36" t="b">
        <f t="shared" si="11"/>
        <v>0</v>
      </c>
      <c r="AE15" s="36"/>
      <c r="AF15" s="36" t="b">
        <f t="shared" si="12"/>
        <v>0</v>
      </c>
      <c r="AG15" s="36" t="b">
        <f t="shared" si="13"/>
        <v>0</v>
      </c>
      <c r="AH15" s="36" t="b">
        <f t="shared" si="14"/>
        <v>0</v>
      </c>
      <c r="AI15" s="36" t="b">
        <f t="shared" si="15"/>
        <v>0</v>
      </c>
      <c r="AJ15" s="36" t="b">
        <f t="shared" si="16"/>
        <v>0</v>
      </c>
      <c r="AK15" s="36" t="b">
        <f t="shared" si="17"/>
        <v>0</v>
      </c>
      <c r="AL15" s="36"/>
      <c r="AM15" s="36" t="b">
        <f t="shared" si="18"/>
        <v>0</v>
      </c>
      <c r="AN15" s="36" t="b">
        <f t="shared" si="19"/>
        <v>0</v>
      </c>
      <c r="AO15" s="36" t="b">
        <f t="shared" si="20"/>
        <v>0</v>
      </c>
      <c r="AP15" s="36" t="b">
        <f t="shared" si="21"/>
        <v>0</v>
      </c>
      <c r="AQ15" s="36" t="b">
        <f t="shared" si="22"/>
        <v>0</v>
      </c>
      <c r="AR15" s="36" t="b">
        <f t="shared" si="23"/>
        <v>0</v>
      </c>
      <c r="AS15" s="36"/>
      <c r="AT15" s="36" t="b">
        <f t="shared" si="24"/>
        <v>0</v>
      </c>
      <c r="AU15" s="36" t="b">
        <f t="shared" si="25"/>
        <v>0</v>
      </c>
      <c r="AV15" s="36" t="b">
        <f t="shared" si="26"/>
        <v>0</v>
      </c>
      <c r="AW15" s="36" t="b">
        <f t="shared" si="27"/>
        <v>0</v>
      </c>
      <c r="AX15" s="36" t="b">
        <f t="shared" si="28"/>
        <v>0</v>
      </c>
      <c r="AY15" s="36" t="b">
        <f t="shared" si="29"/>
        <v>0</v>
      </c>
      <c r="AZ15" s="36" t="b">
        <f t="shared" si="30"/>
        <v>0</v>
      </c>
      <c r="BA15" s="36" t="b">
        <f t="shared" si="31"/>
        <v>0</v>
      </c>
    </row>
    <row r="16" spans="1:53" x14ac:dyDescent="0.25">
      <c r="A16" s="19" t="s">
        <v>18</v>
      </c>
      <c r="D16" s="71"/>
      <c r="E16" s="69"/>
      <c r="F16" s="71"/>
      <c r="G16" s="69"/>
      <c r="H16" s="36"/>
      <c r="I16" s="36"/>
      <c r="J16" s="36"/>
      <c r="K16" s="36" t="b">
        <f t="shared" si="32"/>
        <v>0</v>
      </c>
      <c r="L16" s="36" t="b">
        <f t="shared" si="0"/>
        <v>0</v>
      </c>
      <c r="M16" s="36"/>
      <c r="N16" s="36" t="b">
        <f t="shared" si="1"/>
        <v>0</v>
      </c>
      <c r="O16" s="36" t="b">
        <f t="shared" si="2"/>
        <v>0</v>
      </c>
      <c r="P16" s="36"/>
      <c r="Q16" s="36" t="b">
        <f t="shared" si="3"/>
        <v>0</v>
      </c>
      <c r="R16" s="36"/>
      <c r="S16" s="36"/>
      <c r="T16" s="36"/>
      <c r="U16" s="36"/>
      <c r="V16" s="36" t="b">
        <f t="shared" si="4"/>
        <v>0</v>
      </c>
      <c r="W16" s="36" t="b">
        <f t="shared" si="5"/>
        <v>0</v>
      </c>
      <c r="X16" s="36" t="b">
        <f t="shared" si="6"/>
        <v>0</v>
      </c>
      <c r="Y16" s="36" t="b">
        <f t="shared" si="7"/>
        <v>0</v>
      </c>
      <c r="Z16" s="36"/>
      <c r="AA16" s="36" t="b">
        <f t="shared" si="8"/>
        <v>0</v>
      </c>
      <c r="AB16" s="36" t="b">
        <f t="shared" si="9"/>
        <v>0</v>
      </c>
      <c r="AC16" s="36" t="b">
        <f t="shared" si="10"/>
        <v>0</v>
      </c>
      <c r="AD16" s="36" t="b">
        <f t="shared" si="11"/>
        <v>0</v>
      </c>
      <c r="AE16" s="36"/>
      <c r="AF16" s="36" t="b">
        <f t="shared" si="12"/>
        <v>0</v>
      </c>
      <c r="AG16" s="36" t="b">
        <f t="shared" si="13"/>
        <v>0</v>
      </c>
      <c r="AH16" s="36" t="b">
        <f t="shared" si="14"/>
        <v>0</v>
      </c>
      <c r="AI16" s="36" t="b">
        <f t="shared" si="15"/>
        <v>0</v>
      </c>
      <c r="AJ16" s="36" t="b">
        <f t="shared" si="16"/>
        <v>0</v>
      </c>
      <c r="AK16" s="36" t="b">
        <f t="shared" si="17"/>
        <v>0</v>
      </c>
      <c r="AL16" s="36"/>
      <c r="AM16" s="36" t="b">
        <f t="shared" si="18"/>
        <v>0</v>
      </c>
      <c r="AN16" s="36" t="b">
        <f t="shared" si="19"/>
        <v>0</v>
      </c>
      <c r="AO16" s="36" t="b">
        <f t="shared" si="20"/>
        <v>0</v>
      </c>
      <c r="AP16" s="36" t="b">
        <f t="shared" si="21"/>
        <v>0</v>
      </c>
      <c r="AQ16" s="36" t="b">
        <f t="shared" si="22"/>
        <v>0</v>
      </c>
      <c r="AR16" s="36" t="b">
        <f t="shared" si="23"/>
        <v>0</v>
      </c>
      <c r="AS16" s="36"/>
      <c r="AT16" s="36" t="b">
        <f t="shared" si="24"/>
        <v>0</v>
      </c>
      <c r="AU16" s="36" t="b">
        <f t="shared" si="25"/>
        <v>0</v>
      </c>
      <c r="AV16" s="36" t="b">
        <f t="shared" si="26"/>
        <v>0</v>
      </c>
      <c r="AW16" s="36" t="b">
        <f t="shared" si="27"/>
        <v>0</v>
      </c>
      <c r="AX16" s="36" t="b">
        <f t="shared" si="28"/>
        <v>0</v>
      </c>
      <c r="AY16" s="36" t="b">
        <f t="shared" si="29"/>
        <v>0</v>
      </c>
      <c r="AZ16" s="36" t="b">
        <f t="shared" si="30"/>
        <v>0</v>
      </c>
      <c r="BA16" s="36" t="b">
        <f t="shared" si="31"/>
        <v>0</v>
      </c>
    </row>
    <row r="17" spans="1:53" x14ac:dyDescent="0.25">
      <c r="A17" s="19" t="s">
        <v>19</v>
      </c>
      <c r="D17" s="71"/>
      <c r="E17" s="69"/>
      <c r="F17" s="71"/>
      <c r="G17" s="69"/>
      <c r="H17" s="36"/>
      <c r="I17" s="36"/>
      <c r="J17" s="36"/>
      <c r="K17" s="36" t="b">
        <f t="shared" si="32"/>
        <v>0</v>
      </c>
      <c r="L17" s="36" t="b">
        <f t="shared" si="0"/>
        <v>0</v>
      </c>
      <c r="M17" s="36"/>
      <c r="N17" s="36" t="b">
        <f t="shared" si="1"/>
        <v>0</v>
      </c>
      <c r="O17" s="36" t="b">
        <f t="shared" si="2"/>
        <v>0</v>
      </c>
      <c r="P17" s="36"/>
      <c r="Q17" s="36" t="b">
        <f t="shared" si="3"/>
        <v>0</v>
      </c>
      <c r="R17" s="36"/>
      <c r="S17" s="36"/>
      <c r="T17" s="36"/>
      <c r="U17" s="36"/>
      <c r="V17" s="36" t="b">
        <f t="shared" si="4"/>
        <v>0</v>
      </c>
      <c r="W17" s="36" t="b">
        <f t="shared" si="5"/>
        <v>0</v>
      </c>
      <c r="X17" s="36" t="b">
        <f t="shared" si="6"/>
        <v>0</v>
      </c>
      <c r="Y17" s="36" t="b">
        <f t="shared" si="7"/>
        <v>0</v>
      </c>
      <c r="Z17" s="36"/>
      <c r="AA17" s="36" t="b">
        <f t="shared" si="8"/>
        <v>0</v>
      </c>
      <c r="AB17" s="36" t="b">
        <f t="shared" si="9"/>
        <v>0</v>
      </c>
      <c r="AC17" s="36" t="b">
        <f t="shared" si="10"/>
        <v>0</v>
      </c>
      <c r="AD17" s="36" t="b">
        <f t="shared" si="11"/>
        <v>0</v>
      </c>
      <c r="AE17" s="36"/>
      <c r="AF17" s="36" t="b">
        <f t="shared" si="12"/>
        <v>0</v>
      </c>
      <c r="AG17" s="36" t="b">
        <f t="shared" si="13"/>
        <v>0</v>
      </c>
      <c r="AH17" s="36" t="b">
        <f t="shared" si="14"/>
        <v>0</v>
      </c>
      <c r="AI17" s="36" t="b">
        <f t="shared" si="15"/>
        <v>0</v>
      </c>
      <c r="AJ17" s="36" t="b">
        <f t="shared" si="16"/>
        <v>0</v>
      </c>
      <c r="AK17" s="36" t="b">
        <f t="shared" si="17"/>
        <v>0</v>
      </c>
      <c r="AL17" s="36"/>
      <c r="AM17" s="36" t="b">
        <f t="shared" si="18"/>
        <v>0</v>
      </c>
      <c r="AN17" s="36" t="b">
        <f t="shared" si="19"/>
        <v>0</v>
      </c>
      <c r="AO17" s="36" t="b">
        <f t="shared" si="20"/>
        <v>0</v>
      </c>
      <c r="AP17" s="36" t="b">
        <f t="shared" si="21"/>
        <v>0</v>
      </c>
      <c r="AQ17" s="36" t="b">
        <f t="shared" si="22"/>
        <v>0</v>
      </c>
      <c r="AR17" s="36" t="b">
        <f t="shared" si="23"/>
        <v>0</v>
      </c>
      <c r="AS17" s="36"/>
      <c r="AT17" s="36" t="b">
        <f t="shared" si="24"/>
        <v>0</v>
      </c>
      <c r="AU17" s="36" t="b">
        <f t="shared" si="25"/>
        <v>0</v>
      </c>
      <c r="AV17" s="36" t="b">
        <f t="shared" si="26"/>
        <v>0</v>
      </c>
      <c r="AW17" s="36" t="b">
        <f t="shared" si="27"/>
        <v>0</v>
      </c>
      <c r="AX17" s="36" t="b">
        <f t="shared" si="28"/>
        <v>0</v>
      </c>
      <c r="AY17" s="36" t="b">
        <f t="shared" si="29"/>
        <v>0</v>
      </c>
      <c r="AZ17" s="36" t="b">
        <f t="shared" si="30"/>
        <v>0</v>
      </c>
      <c r="BA17" s="36" t="b">
        <f t="shared" si="31"/>
        <v>0</v>
      </c>
    </row>
    <row r="18" spans="1:53" ht="78.75" x14ac:dyDescent="0.25">
      <c r="A18" s="10" t="s">
        <v>100</v>
      </c>
      <c r="D18" s="71"/>
      <c r="E18" s="69"/>
      <c r="F18" s="71"/>
      <c r="G18" s="69"/>
      <c r="H18" s="36"/>
      <c r="I18" s="36"/>
      <c r="J18" s="36"/>
      <c r="K18" s="36" t="b">
        <f t="shared" si="32"/>
        <v>0</v>
      </c>
      <c r="L18" s="36" t="b">
        <f t="shared" si="0"/>
        <v>0</v>
      </c>
      <c r="M18" s="36"/>
      <c r="N18" s="36" t="b">
        <f t="shared" si="1"/>
        <v>0</v>
      </c>
      <c r="O18" s="36" t="b">
        <f t="shared" si="2"/>
        <v>0</v>
      </c>
      <c r="P18" s="36"/>
      <c r="Q18" s="36" t="b">
        <f t="shared" si="3"/>
        <v>0</v>
      </c>
      <c r="R18" s="36"/>
      <c r="S18" s="36"/>
      <c r="T18" s="36"/>
      <c r="U18" s="36"/>
      <c r="V18" s="36" t="b">
        <f t="shared" si="4"/>
        <v>0</v>
      </c>
      <c r="W18" s="36" t="b">
        <f t="shared" si="5"/>
        <v>0</v>
      </c>
      <c r="X18" s="36" t="b">
        <f t="shared" si="6"/>
        <v>0</v>
      </c>
      <c r="Y18" s="36" t="b">
        <f t="shared" si="7"/>
        <v>0</v>
      </c>
      <c r="Z18" s="36"/>
      <c r="AA18" s="36" t="b">
        <f t="shared" si="8"/>
        <v>0</v>
      </c>
      <c r="AB18" s="36" t="b">
        <f t="shared" si="9"/>
        <v>0</v>
      </c>
      <c r="AC18" s="36" t="b">
        <f t="shared" si="10"/>
        <v>0</v>
      </c>
      <c r="AD18" s="36" t="b">
        <f t="shared" si="11"/>
        <v>0</v>
      </c>
      <c r="AE18" s="36"/>
      <c r="AF18" s="36" t="b">
        <f t="shared" si="12"/>
        <v>0</v>
      </c>
      <c r="AG18" s="36" t="b">
        <f t="shared" si="13"/>
        <v>0</v>
      </c>
      <c r="AH18" s="36" t="b">
        <f t="shared" si="14"/>
        <v>0</v>
      </c>
      <c r="AI18" s="36" t="b">
        <f t="shared" si="15"/>
        <v>0</v>
      </c>
      <c r="AJ18" s="36" t="b">
        <f t="shared" si="16"/>
        <v>0</v>
      </c>
      <c r="AK18" s="36" t="b">
        <f t="shared" si="17"/>
        <v>0</v>
      </c>
      <c r="AL18" s="36"/>
      <c r="AM18" s="36" t="b">
        <f t="shared" si="18"/>
        <v>0</v>
      </c>
      <c r="AN18" s="36" t="b">
        <f t="shared" si="19"/>
        <v>0</v>
      </c>
      <c r="AO18" s="36" t="b">
        <f t="shared" si="20"/>
        <v>0</v>
      </c>
      <c r="AP18" s="36" t="b">
        <f t="shared" si="21"/>
        <v>0</v>
      </c>
      <c r="AQ18" s="36" t="b">
        <f t="shared" si="22"/>
        <v>0</v>
      </c>
      <c r="AR18" s="36" t="b">
        <f t="shared" si="23"/>
        <v>0</v>
      </c>
      <c r="AS18" s="36"/>
      <c r="AT18" s="36" t="b">
        <f t="shared" si="24"/>
        <v>0</v>
      </c>
      <c r="AU18" s="36" t="b">
        <f t="shared" si="25"/>
        <v>0</v>
      </c>
      <c r="AV18" s="36" t="b">
        <f t="shared" si="26"/>
        <v>0</v>
      </c>
      <c r="AW18" s="36" t="b">
        <f t="shared" si="27"/>
        <v>0</v>
      </c>
      <c r="AX18" s="36" t="b">
        <f t="shared" si="28"/>
        <v>0</v>
      </c>
      <c r="AY18" s="36" t="b">
        <f t="shared" si="29"/>
        <v>0</v>
      </c>
      <c r="AZ18" s="36" t="b">
        <f t="shared" si="30"/>
        <v>0</v>
      </c>
      <c r="BA18" s="36" t="b">
        <f t="shared" si="31"/>
        <v>0</v>
      </c>
    </row>
    <row r="19" spans="1:53" x14ac:dyDescent="0.25">
      <c r="A19" s="12"/>
      <c r="AI19" s="36"/>
      <c r="AJ19" s="36"/>
      <c r="AP19" s="9"/>
      <c r="AQ19" s="9"/>
    </row>
    <row r="20" spans="1:53" s="28" customFormat="1" x14ac:dyDescent="0.25">
      <c r="A20" s="23" t="s">
        <v>20</v>
      </c>
      <c r="B20" s="72"/>
      <c r="C20" s="72"/>
      <c r="D20" s="72"/>
      <c r="E20" s="72"/>
      <c r="F20" s="72"/>
      <c r="G20" s="72"/>
      <c r="H20" s="33">
        <f t="shared" ref="H20:I20" si="33">COUNTIF(H9:H18,"Yes")</f>
        <v>0</v>
      </c>
      <c r="I20" s="33">
        <f t="shared" si="33"/>
        <v>0</v>
      </c>
      <c r="J20" s="33"/>
      <c r="K20" s="33">
        <f>COUNTIF(K9:K18,"Yes")</f>
        <v>0</v>
      </c>
      <c r="L20" s="33">
        <f>COUNTIF(L9:L18,"Yes")</f>
        <v>0</v>
      </c>
      <c r="M20" s="33"/>
      <c r="N20" s="33"/>
      <c r="O20" s="33">
        <f t="shared" ref="O20:AB20" si="34">COUNTIF(O9:O18,"Yes")</f>
        <v>0</v>
      </c>
      <c r="P20" s="33"/>
      <c r="Q20" s="33">
        <f t="shared" ref="Q20:T20" si="35">COUNTIF(Q9:Q18,"Yes")</f>
        <v>0</v>
      </c>
      <c r="R20" s="33">
        <f t="shared" si="35"/>
        <v>0</v>
      </c>
      <c r="S20" s="33">
        <f t="shared" si="35"/>
        <v>0</v>
      </c>
      <c r="T20" s="33">
        <f t="shared" si="35"/>
        <v>0</v>
      </c>
      <c r="U20" s="33"/>
      <c r="V20" s="33">
        <f>COUNTIF(V9:V18,"Yes")</f>
        <v>0</v>
      </c>
      <c r="W20" s="33">
        <f>COUNTIF(W9:W18,"Yes")</f>
        <v>0</v>
      </c>
      <c r="X20" s="33">
        <f>COUNTIF(X9:X18,"Yes")</f>
        <v>0</v>
      </c>
      <c r="Y20" s="33">
        <f>COUNTIF(Y9:Y18,"Yes")</f>
        <v>0</v>
      </c>
      <c r="Z20" s="33"/>
      <c r="AA20" s="33">
        <f t="shared" si="34"/>
        <v>0</v>
      </c>
      <c r="AB20" s="33">
        <f t="shared" si="34"/>
        <v>0</v>
      </c>
      <c r="AC20" s="33">
        <f t="shared" ref="AC20:BA20" si="36">COUNTIF(AC9:AC18,"Yes")</f>
        <v>0</v>
      </c>
      <c r="AD20" s="33">
        <f t="shared" si="36"/>
        <v>0</v>
      </c>
      <c r="AE20" s="33"/>
      <c r="AF20" s="33">
        <f t="shared" ref="AF20:AJ20" si="37">COUNTIF(AF9:AF18,"Yes")</f>
        <v>0</v>
      </c>
      <c r="AG20" s="33">
        <f t="shared" si="37"/>
        <v>0</v>
      </c>
      <c r="AH20" s="33">
        <f t="shared" si="37"/>
        <v>0</v>
      </c>
      <c r="AI20" s="33">
        <f t="shared" si="37"/>
        <v>0</v>
      </c>
      <c r="AJ20" s="33">
        <f t="shared" si="37"/>
        <v>0</v>
      </c>
      <c r="AK20" s="33">
        <f t="shared" ref="AK20:AQ20" si="38">COUNTIF(AK9:AK18,"Yes")</f>
        <v>0</v>
      </c>
      <c r="AL20" s="33"/>
      <c r="AM20" s="33">
        <f t="shared" si="38"/>
        <v>0</v>
      </c>
      <c r="AN20" s="33">
        <f>COUNTIF(AN9:AN18,"Yes")</f>
        <v>0</v>
      </c>
      <c r="AO20" s="33">
        <f t="shared" si="38"/>
        <v>0</v>
      </c>
      <c r="AP20" s="33">
        <f t="shared" si="38"/>
        <v>0</v>
      </c>
      <c r="AQ20" s="33">
        <f t="shared" si="38"/>
        <v>0</v>
      </c>
      <c r="AR20" s="33">
        <f t="shared" ref="AR20" si="39">COUNTIF(AR9:AR18,"Yes")</f>
        <v>0</v>
      </c>
      <c r="AS20" s="33"/>
      <c r="AT20" s="33">
        <f t="shared" ref="AT20" si="40">COUNTIF(AT9:AT18,"Yes")</f>
        <v>0</v>
      </c>
      <c r="AU20" s="33">
        <f t="shared" ref="AU20:AY20" si="41">COUNTIF(AU9:AU18,"Yes")</f>
        <v>0</v>
      </c>
      <c r="AV20" s="33">
        <f t="shared" si="41"/>
        <v>0</v>
      </c>
      <c r="AW20" s="33">
        <f t="shared" si="41"/>
        <v>0</v>
      </c>
      <c r="AX20" s="33">
        <f t="shared" si="41"/>
        <v>0</v>
      </c>
      <c r="AY20" s="33">
        <f t="shared" si="41"/>
        <v>0</v>
      </c>
      <c r="AZ20" s="33">
        <f t="shared" ref="AZ20" si="42">COUNTIF(AZ9:AZ18,"Yes")</f>
        <v>0</v>
      </c>
      <c r="BA20" s="33">
        <f t="shared" si="36"/>
        <v>0</v>
      </c>
    </row>
    <row r="21" spans="1:53" s="13" customFormat="1" x14ac:dyDescent="0.25">
      <c r="A21" s="24" t="s">
        <v>21</v>
      </c>
      <c r="B21" s="9"/>
      <c r="C21" s="9"/>
      <c r="D21" s="9"/>
      <c r="E21" s="9"/>
      <c r="F21" s="9"/>
      <c r="G21" s="9"/>
      <c r="H21" s="34" t="str">
        <f t="shared" ref="H21:I21" si="43">IF(ISERROR(H20/H24),"%",H20/H24*100)</f>
        <v>%</v>
      </c>
      <c r="I21" s="34" t="str">
        <f t="shared" si="43"/>
        <v>%</v>
      </c>
      <c r="J21" s="34"/>
      <c r="K21" s="34" t="str">
        <f>IF(ISERROR(K20/K24),"%",K20/K24*100)</f>
        <v>%</v>
      </c>
      <c r="L21" s="34" t="str">
        <f>IF(ISERROR(L20/L24),"%",L20/L24*100)</f>
        <v>%</v>
      </c>
      <c r="M21" s="34"/>
      <c r="N21" s="34"/>
      <c r="O21" s="34" t="str">
        <f t="shared" ref="O21:AB21" si="44">IF(ISERROR(O20/O24),"%",O20/O24*100)</f>
        <v>%</v>
      </c>
      <c r="P21" s="34"/>
      <c r="Q21" s="34" t="str">
        <f t="shared" ref="Q21:T21" si="45">IF(ISERROR(Q20/Q24),"%",Q20/Q24*100)</f>
        <v>%</v>
      </c>
      <c r="R21" s="34" t="str">
        <f t="shared" si="45"/>
        <v>%</v>
      </c>
      <c r="S21" s="34" t="str">
        <f t="shared" si="45"/>
        <v>%</v>
      </c>
      <c r="T21" s="34" t="str">
        <f t="shared" si="45"/>
        <v>%</v>
      </c>
      <c r="U21" s="34"/>
      <c r="V21" s="34" t="str">
        <f>IF(ISERROR(V20/V24),"%",V20/V24*100)</f>
        <v>%</v>
      </c>
      <c r="W21" s="34" t="str">
        <f>IF(ISERROR(W20/W24),"%",W20/W24*100)</f>
        <v>%</v>
      </c>
      <c r="X21" s="34" t="str">
        <f>IF(ISERROR(X20/X24),"%",X20/X24*100)</f>
        <v>%</v>
      </c>
      <c r="Y21" s="34" t="str">
        <f>IF(ISERROR(Y20/Y24),"%",Y20/Y24*100)</f>
        <v>%</v>
      </c>
      <c r="Z21" s="34"/>
      <c r="AA21" s="34" t="str">
        <f t="shared" si="44"/>
        <v>%</v>
      </c>
      <c r="AB21" s="34" t="str">
        <f t="shared" si="44"/>
        <v>%</v>
      </c>
      <c r="AC21" s="34" t="str">
        <f t="shared" ref="AC21:BA21" si="46">IF(ISERROR(AC20/AC24),"%",AC20/AC24*100)</f>
        <v>%</v>
      </c>
      <c r="AD21" s="34" t="str">
        <f t="shared" si="46"/>
        <v>%</v>
      </c>
      <c r="AE21" s="34"/>
      <c r="AF21" s="34" t="str">
        <f t="shared" ref="AF21:AJ21" si="47">IF(ISERROR(AF20/AF24),"%",AF20/AF24*100)</f>
        <v>%</v>
      </c>
      <c r="AG21" s="34" t="str">
        <f t="shared" si="47"/>
        <v>%</v>
      </c>
      <c r="AH21" s="34" t="str">
        <f t="shared" si="47"/>
        <v>%</v>
      </c>
      <c r="AI21" s="34" t="str">
        <f t="shared" si="47"/>
        <v>%</v>
      </c>
      <c r="AJ21" s="34" t="str">
        <f t="shared" si="47"/>
        <v>%</v>
      </c>
      <c r="AK21" s="34" t="str">
        <f t="shared" ref="AK21:AQ21" si="48">IF(ISERROR(AK20/AK24),"%",AK20/AK24*100)</f>
        <v>%</v>
      </c>
      <c r="AL21" s="34"/>
      <c r="AM21" s="34" t="str">
        <f t="shared" si="48"/>
        <v>%</v>
      </c>
      <c r="AN21" s="34" t="str">
        <f t="shared" si="48"/>
        <v>%</v>
      </c>
      <c r="AO21" s="34" t="str">
        <f t="shared" si="48"/>
        <v>%</v>
      </c>
      <c r="AP21" s="34" t="str">
        <f t="shared" si="48"/>
        <v>%</v>
      </c>
      <c r="AQ21" s="34" t="str">
        <f t="shared" si="48"/>
        <v>%</v>
      </c>
      <c r="AR21" s="34" t="str">
        <f t="shared" ref="AR21" si="49">IF(ISERROR(AR20/AR24),"%",AR20/AR24*100)</f>
        <v>%</v>
      </c>
      <c r="AS21" s="34"/>
      <c r="AT21" s="34" t="str">
        <f t="shared" ref="AT21" si="50">IF(ISERROR(AT20/AT24),"%",AT20/AT24*100)</f>
        <v>%</v>
      </c>
      <c r="AU21" s="34" t="str">
        <f t="shared" ref="AU21:AY21" si="51">IF(ISERROR(AU20/AU24),"%",AU20/AU24*100)</f>
        <v>%</v>
      </c>
      <c r="AV21" s="34" t="str">
        <f t="shared" si="51"/>
        <v>%</v>
      </c>
      <c r="AW21" s="34" t="str">
        <f t="shared" si="51"/>
        <v>%</v>
      </c>
      <c r="AX21" s="34" t="str">
        <f t="shared" si="51"/>
        <v>%</v>
      </c>
      <c r="AY21" s="34" t="str">
        <f t="shared" si="51"/>
        <v>%</v>
      </c>
      <c r="AZ21" s="34" t="str">
        <f t="shared" ref="AZ21" si="52">IF(ISERROR(AZ20/AZ24),"%",AZ20/AZ24*100)</f>
        <v>%</v>
      </c>
      <c r="BA21" s="34" t="str">
        <f t="shared" si="46"/>
        <v>%</v>
      </c>
    </row>
    <row r="22" spans="1:53" s="28" customFormat="1" x14ac:dyDescent="0.25">
      <c r="A22" s="23" t="s">
        <v>22</v>
      </c>
      <c r="B22" s="72"/>
      <c r="C22" s="72"/>
      <c r="D22" s="72"/>
      <c r="E22" s="72"/>
      <c r="F22" s="72"/>
      <c r="G22" s="72"/>
      <c r="H22" s="33">
        <f t="shared" ref="H22:I22" si="53">COUNTIF(H9:H18,"No")</f>
        <v>0</v>
      </c>
      <c r="I22" s="33">
        <f t="shared" si="53"/>
        <v>0</v>
      </c>
      <c r="J22" s="33"/>
      <c r="K22" s="33">
        <f>COUNTIF(K9:K18,"No")</f>
        <v>0</v>
      </c>
      <c r="L22" s="33">
        <f>COUNTIF(L9:L18,"No")</f>
        <v>0</v>
      </c>
      <c r="M22" s="33"/>
      <c r="N22" s="33"/>
      <c r="O22" s="33">
        <f t="shared" ref="O22:AB22" si="54">COUNTIF(O9:O18,"No")</f>
        <v>0</v>
      </c>
      <c r="P22" s="33"/>
      <c r="Q22" s="33">
        <f t="shared" ref="Q22:T22" si="55">COUNTIF(Q9:Q18,"No")</f>
        <v>0</v>
      </c>
      <c r="R22" s="33">
        <f t="shared" si="55"/>
        <v>0</v>
      </c>
      <c r="S22" s="33">
        <f t="shared" si="55"/>
        <v>0</v>
      </c>
      <c r="T22" s="33">
        <f t="shared" si="55"/>
        <v>0</v>
      </c>
      <c r="U22" s="33"/>
      <c r="V22" s="33">
        <f>COUNTIF(V9:V18,"No")</f>
        <v>0</v>
      </c>
      <c r="W22" s="33">
        <f>COUNTIF(W9:W18,"No")</f>
        <v>0</v>
      </c>
      <c r="X22" s="33">
        <f>COUNTIF(X9:X18,"No")</f>
        <v>0</v>
      </c>
      <c r="Y22" s="33">
        <f>COUNTIF(Y9:Y18,"No")</f>
        <v>0</v>
      </c>
      <c r="Z22" s="33"/>
      <c r="AA22" s="33">
        <f t="shared" si="54"/>
        <v>0</v>
      </c>
      <c r="AB22" s="33">
        <f t="shared" si="54"/>
        <v>0</v>
      </c>
      <c r="AC22" s="33">
        <f t="shared" ref="AC22:BA22" si="56">COUNTIF(AC9:AC18,"No")</f>
        <v>0</v>
      </c>
      <c r="AD22" s="33">
        <f t="shared" si="56"/>
        <v>0</v>
      </c>
      <c r="AE22" s="33"/>
      <c r="AF22" s="33">
        <f t="shared" ref="AF22:AJ22" si="57">COUNTIF(AF9:AF18,"No")</f>
        <v>0</v>
      </c>
      <c r="AG22" s="33">
        <f t="shared" si="57"/>
        <v>0</v>
      </c>
      <c r="AH22" s="33">
        <f t="shared" si="57"/>
        <v>0</v>
      </c>
      <c r="AI22" s="33">
        <f t="shared" si="57"/>
        <v>0</v>
      </c>
      <c r="AJ22" s="33">
        <f t="shared" si="57"/>
        <v>0</v>
      </c>
      <c r="AK22" s="33">
        <f t="shared" ref="AK22:AQ22" si="58">COUNTIF(AK9:AK18,"No")</f>
        <v>0</v>
      </c>
      <c r="AL22" s="33"/>
      <c r="AM22" s="33">
        <f t="shared" si="58"/>
        <v>0</v>
      </c>
      <c r="AN22" s="33">
        <f>COUNTIF(AN9:AN18,"No")</f>
        <v>0</v>
      </c>
      <c r="AO22" s="33">
        <f t="shared" si="58"/>
        <v>0</v>
      </c>
      <c r="AP22" s="33">
        <f t="shared" si="58"/>
        <v>0</v>
      </c>
      <c r="AQ22" s="33">
        <f t="shared" si="58"/>
        <v>0</v>
      </c>
      <c r="AR22" s="33">
        <f t="shared" ref="AR22" si="59">COUNTIF(AR9:AR18,"No")</f>
        <v>0</v>
      </c>
      <c r="AS22" s="33"/>
      <c r="AT22" s="33">
        <f t="shared" ref="AT22" si="60">COUNTIF(AT9:AT18,"No")</f>
        <v>0</v>
      </c>
      <c r="AU22" s="33">
        <f t="shared" ref="AU22:AY22" si="61">COUNTIF(AU9:AU18,"No")</f>
        <v>0</v>
      </c>
      <c r="AV22" s="33">
        <f t="shared" si="61"/>
        <v>0</v>
      </c>
      <c r="AW22" s="33">
        <f t="shared" si="61"/>
        <v>0</v>
      </c>
      <c r="AX22" s="33">
        <f t="shared" si="61"/>
        <v>0</v>
      </c>
      <c r="AY22" s="33">
        <f t="shared" si="61"/>
        <v>0</v>
      </c>
      <c r="AZ22" s="33">
        <f t="shared" ref="AZ22" si="62">COUNTIF(AZ9:AZ18,"No")</f>
        <v>0</v>
      </c>
      <c r="BA22" s="33">
        <f t="shared" si="56"/>
        <v>0</v>
      </c>
    </row>
    <row r="23" spans="1:53" s="13" customFormat="1" x14ac:dyDescent="0.25">
      <c r="A23" s="24" t="s">
        <v>23</v>
      </c>
      <c r="B23" s="9"/>
      <c r="C23" s="9"/>
      <c r="D23" s="9"/>
      <c r="E23" s="9"/>
      <c r="F23" s="9"/>
      <c r="G23" s="9"/>
      <c r="H23" s="34" t="str">
        <f t="shared" ref="H23:I23" si="63">IF(ISERROR(H22/H24),"%",H22/H24*100)</f>
        <v>%</v>
      </c>
      <c r="I23" s="34" t="str">
        <f t="shared" si="63"/>
        <v>%</v>
      </c>
      <c r="J23" s="34"/>
      <c r="K23" s="34" t="str">
        <f>IF(ISERROR(K22/K24),"%",K22/K24*100)</f>
        <v>%</v>
      </c>
      <c r="L23" s="34" t="str">
        <f>IF(ISERROR(L22/L24),"%",L22/L24*100)</f>
        <v>%</v>
      </c>
      <c r="M23" s="34"/>
      <c r="N23" s="34"/>
      <c r="O23" s="34" t="str">
        <f t="shared" ref="O23:AB23" si="64">IF(ISERROR(O22/O24),"%",O22/O24*100)</f>
        <v>%</v>
      </c>
      <c r="P23" s="34"/>
      <c r="Q23" s="34" t="str">
        <f t="shared" ref="Q23:T23" si="65">IF(ISERROR(Q22/Q24),"%",Q22/Q24*100)</f>
        <v>%</v>
      </c>
      <c r="R23" s="34" t="str">
        <f t="shared" si="65"/>
        <v>%</v>
      </c>
      <c r="S23" s="34" t="str">
        <f t="shared" si="65"/>
        <v>%</v>
      </c>
      <c r="T23" s="34" t="str">
        <f t="shared" si="65"/>
        <v>%</v>
      </c>
      <c r="U23" s="34"/>
      <c r="V23" s="34" t="str">
        <f>IF(ISERROR(V22/V24),"%",V22/V24*100)</f>
        <v>%</v>
      </c>
      <c r="W23" s="34" t="str">
        <f>IF(ISERROR(W22/W24),"%",W22/W24*100)</f>
        <v>%</v>
      </c>
      <c r="X23" s="34" t="str">
        <f>IF(ISERROR(X22/X24),"%",X22/X24*100)</f>
        <v>%</v>
      </c>
      <c r="Y23" s="34" t="str">
        <f>IF(ISERROR(Y22/Y24),"%",Y22/Y24*100)</f>
        <v>%</v>
      </c>
      <c r="Z23" s="34"/>
      <c r="AA23" s="34" t="str">
        <f t="shared" si="64"/>
        <v>%</v>
      </c>
      <c r="AB23" s="34" t="str">
        <f t="shared" si="64"/>
        <v>%</v>
      </c>
      <c r="AC23" s="34" t="str">
        <f t="shared" ref="AC23:BA23" si="66">IF(ISERROR(AC22/AC24),"%",AC22/AC24*100)</f>
        <v>%</v>
      </c>
      <c r="AD23" s="34" t="str">
        <f t="shared" si="66"/>
        <v>%</v>
      </c>
      <c r="AE23" s="34"/>
      <c r="AF23" s="34" t="str">
        <f t="shared" ref="AF23:AJ23" si="67">IF(ISERROR(AF22/AF24),"%",AF22/AF24*100)</f>
        <v>%</v>
      </c>
      <c r="AG23" s="34" t="str">
        <f t="shared" si="67"/>
        <v>%</v>
      </c>
      <c r="AH23" s="34" t="str">
        <f t="shared" si="67"/>
        <v>%</v>
      </c>
      <c r="AI23" s="34" t="str">
        <f t="shared" si="67"/>
        <v>%</v>
      </c>
      <c r="AJ23" s="34" t="str">
        <f t="shared" si="67"/>
        <v>%</v>
      </c>
      <c r="AK23" s="34" t="str">
        <f t="shared" ref="AK23:AQ23" si="68">IF(ISERROR(AK22/AK24),"%",AK22/AK24*100)</f>
        <v>%</v>
      </c>
      <c r="AL23" s="34"/>
      <c r="AM23" s="34" t="str">
        <f t="shared" si="68"/>
        <v>%</v>
      </c>
      <c r="AN23" s="34" t="str">
        <f t="shared" si="68"/>
        <v>%</v>
      </c>
      <c r="AO23" s="34" t="str">
        <f t="shared" si="68"/>
        <v>%</v>
      </c>
      <c r="AP23" s="34" t="str">
        <f t="shared" si="68"/>
        <v>%</v>
      </c>
      <c r="AQ23" s="34" t="str">
        <f t="shared" si="68"/>
        <v>%</v>
      </c>
      <c r="AR23" s="34" t="str">
        <f t="shared" ref="AR23" si="69">IF(ISERROR(AR22/AR24),"%",AR22/AR24*100)</f>
        <v>%</v>
      </c>
      <c r="AS23" s="34"/>
      <c r="AT23" s="34" t="str">
        <f t="shared" ref="AT23" si="70">IF(ISERROR(AT22/AT24),"%",AT22/AT24*100)</f>
        <v>%</v>
      </c>
      <c r="AU23" s="34" t="str">
        <f t="shared" ref="AU23:AY23" si="71">IF(ISERROR(AU22/AU24),"%",AU22/AU24*100)</f>
        <v>%</v>
      </c>
      <c r="AV23" s="34" t="str">
        <f t="shared" si="71"/>
        <v>%</v>
      </c>
      <c r="AW23" s="34" t="str">
        <f t="shared" si="71"/>
        <v>%</v>
      </c>
      <c r="AX23" s="34" t="str">
        <f t="shared" si="71"/>
        <v>%</v>
      </c>
      <c r="AY23" s="34" t="str">
        <f t="shared" si="71"/>
        <v>%</v>
      </c>
      <c r="AZ23" s="34" t="str">
        <f t="shared" ref="AZ23" si="72">IF(ISERROR(AZ22/AZ24),"%",AZ22/AZ24*100)</f>
        <v>%</v>
      </c>
      <c r="BA23" s="34" t="str">
        <f t="shared" si="66"/>
        <v>%</v>
      </c>
    </row>
    <row r="24" spans="1:53" s="28" customFormat="1" x14ac:dyDescent="0.25">
      <c r="A24" s="23" t="s">
        <v>24</v>
      </c>
      <c r="B24" s="72"/>
      <c r="C24" s="72"/>
      <c r="D24" s="72"/>
      <c r="E24" s="72"/>
      <c r="F24" s="72"/>
      <c r="G24" s="72"/>
      <c r="H24" s="33">
        <f t="shared" ref="H24:I24" si="73">SUM(H20+H22)</f>
        <v>0</v>
      </c>
      <c r="I24" s="33">
        <f t="shared" si="73"/>
        <v>0</v>
      </c>
      <c r="J24" s="33"/>
      <c r="K24" s="33">
        <f>SUM(K20+K22)</f>
        <v>0</v>
      </c>
      <c r="L24" s="33">
        <f>SUM(L20+L22)</f>
        <v>0</v>
      </c>
      <c r="M24" s="33"/>
      <c r="N24" s="33"/>
      <c r="O24" s="33">
        <f t="shared" ref="O24:AB24" si="74">SUM(O20+O22)</f>
        <v>0</v>
      </c>
      <c r="P24" s="33"/>
      <c r="Q24" s="33">
        <f t="shared" ref="Q24:T24" si="75">SUM(Q20+Q22)</f>
        <v>0</v>
      </c>
      <c r="R24" s="33">
        <f t="shared" si="75"/>
        <v>0</v>
      </c>
      <c r="S24" s="33">
        <f t="shared" si="75"/>
        <v>0</v>
      </c>
      <c r="T24" s="33">
        <f t="shared" si="75"/>
        <v>0</v>
      </c>
      <c r="U24" s="33"/>
      <c r="V24" s="33">
        <f>SUM(V20+V22)</f>
        <v>0</v>
      </c>
      <c r="W24" s="33">
        <f>SUM(W20+W22)</f>
        <v>0</v>
      </c>
      <c r="X24" s="33">
        <f>SUM(X20+X22)</f>
        <v>0</v>
      </c>
      <c r="Y24" s="33">
        <f>SUM(Y20+Y22)</f>
        <v>0</v>
      </c>
      <c r="Z24" s="33"/>
      <c r="AA24" s="33">
        <f t="shared" si="74"/>
        <v>0</v>
      </c>
      <c r="AB24" s="33">
        <f t="shared" si="74"/>
        <v>0</v>
      </c>
      <c r="AC24" s="33">
        <f t="shared" ref="AC24:BA24" si="76">SUM(AC20+AC22)</f>
        <v>0</v>
      </c>
      <c r="AD24" s="33">
        <f t="shared" si="76"/>
        <v>0</v>
      </c>
      <c r="AE24" s="33"/>
      <c r="AF24" s="33">
        <f t="shared" ref="AF24:AJ24" si="77">SUM(AF20+AF22)</f>
        <v>0</v>
      </c>
      <c r="AG24" s="33">
        <f t="shared" si="77"/>
        <v>0</v>
      </c>
      <c r="AH24" s="33">
        <f t="shared" si="77"/>
        <v>0</v>
      </c>
      <c r="AI24" s="33">
        <f t="shared" si="77"/>
        <v>0</v>
      </c>
      <c r="AJ24" s="33">
        <f t="shared" si="77"/>
        <v>0</v>
      </c>
      <c r="AK24" s="33">
        <f t="shared" ref="AK24:AQ24" si="78">SUM(AK20+AK22)</f>
        <v>0</v>
      </c>
      <c r="AL24" s="33"/>
      <c r="AM24" s="33">
        <f t="shared" si="78"/>
        <v>0</v>
      </c>
      <c r="AN24" s="33">
        <f t="shared" si="78"/>
        <v>0</v>
      </c>
      <c r="AO24" s="33">
        <f t="shared" si="78"/>
        <v>0</v>
      </c>
      <c r="AP24" s="33">
        <f t="shared" si="78"/>
        <v>0</v>
      </c>
      <c r="AQ24" s="33">
        <f t="shared" si="78"/>
        <v>0</v>
      </c>
      <c r="AR24" s="33">
        <f t="shared" ref="AR24" si="79">SUM(AR20+AR22)</f>
        <v>0</v>
      </c>
      <c r="AS24" s="33"/>
      <c r="AT24" s="33">
        <f t="shared" ref="AT24" si="80">SUM(AT20+AT22)</f>
        <v>0</v>
      </c>
      <c r="AU24" s="33">
        <f t="shared" ref="AU24:AY24" si="81">SUM(AU20+AU22)</f>
        <v>0</v>
      </c>
      <c r="AV24" s="33">
        <f t="shared" si="81"/>
        <v>0</v>
      </c>
      <c r="AW24" s="33">
        <f t="shared" si="81"/>
        <v>0</v>
      </c>
      <c r="AX24" s="33">
        <f t="shared" si="81"/>
        <v>0</v>
      </c>
      <c r="AY24" s="33">
        <f t="shared" si="81"/>
        <v>0</v>
      </c>
      <c r="AZ24" s="33">
        <f t="shared" ref="AZ24" si="82">SUM(AZ20+AZ22)</f>
        <v>0</v>
      </c>
      <c r="BA24" s="33">
        <f t="shared" si="76"/>
        <v>0</v>
      </c>
    </row>
    <row r="25" spans="1:53" s="12" customFormat="1" x14ac:dyDescent="0.25">
      <c r="A25" s="24" t="s">
        <v>114</v>
      </c>
      <c r="B25" s="9"/>
      <c r="C25" s="9"/>
      <c r="D25" s="9"/>
      <c r="E25" s="9"/>
      <c r="F25" s="9"/>
      <c r="G25" s="9"/>
      <c r="H25" s="56">
        <f>COUNTIF(H9:H18,"") + COUNTIF(H9:H18,"Not documented")</f>
        <v>10</v>
      </c>
      <c r="I25" s="56">
        <f>COUNTIF(I9:I18,"") + COUNTIF(I9:I18,"Not documented")</f>
        <v>10</v>
      </c>
      <c r="J25" s="56"/>
      <c r="K25" s="56">
        <f t="shared" ref="K25:BA25" si="83">COUNTIF(K9:K18,"") + COUNTIF(K9:K18,"Not documented")</f>
        <v>0</v>
      </c>
      <c r="L25" s="56">
        <f t="shared" si="83"/>
        <v>0</v>
      </c>
      <c r="M25" s="56"/>
      <c r="N25" s="56"/>
      <c r="O25" s="56">
        <f>COUNTIF(O9:O18,"") + COUNTIF(O9:O18,"Unknown")</f>
        <v>0</v>
      </c>
      <c r="P25" s="56"/>
      <c r="Q25" s="56">
        <f>COUNTIF(Q9:Q18,"") + COUNTIF(Q9:Q18,"Unknown")</f>
        <v>0</v>
      </c>
      <c r="R25" s="56">
        <f t="shared" si="83"/>
        <v>10</v>
      </c>
      <c r="S25" s="56">
        <f t="shared" si="83"/>
        <v>10</v>
      </c>
      <c r="T25" s="56">
        <f t="shared" si="83"/>
        <v>10</v>
      </c>
      <c r="U25" s="56"/>
      <c r="V25" s="56">
        <f t="shared" si="83"/>
        <v>0</v>
      </c>
      <c r="W25" s="56">
        <f t="shared" ref="W25:X25" si="84">COUNTIF(W9:W18,"") + COUNTIF(W9:W18,"Not documented")</f>
        <v>0</v>
      </c>
      <c r="X25" s="56">
        <f t="shared" si="84"/>
        <v>0</v>
      </c>
      <c r="Y25" s="56">
        <f t="shared" si="83"/>
        <v>0</v>
      </c>
      <c r="Z25" s="56"/>
      <c r="AA25" s="56">
        <f t="shared" si="83"/>
        <v>0</v>
      </c>
      <c r="AB25" s="56">
        <f t="shared" si="83"/>
        <v>0</v>
      </c>
      <c r="AC25" s="56">
        <f t="shared" si="83"/>
        <v>0</v>
      </c>
      <c r="AD25" s="56">
        <f t="shared" si="83"/>
        <v>0</v>
      </c>
      <c r="AE25" s="56"/>
      <c r="AF25" s="56">
        <f t="shared" ref="AF25:AJ25" si="85">COUNTIF(AF9:AF18,"") + COUNTIF(AF9:AF18,"Not documented")</f>
        <v>0</v>
      </c>
      <c r="AG25" s="56">
        <f t="shared" si="85"/>
        <v>0</v>
      </c>
      <c r="AH25" s="56">
        <f t="shared" si="85"/>
        <v>0</v>
      </c>
      <c r="AI25" s="56">
        <f t="shared" si="85"/>
        <v>0</v>
      </c>
      <c r="AJ25" s="56">
        <f t="shared" si="85"/>
        <v>0</v>
      </c>
      <c r="AK25" s="56">
        <f t="shared" ref="AK25:AQ25" si="86">COUNTIF(AK9:AK18,"") + COUNTIF(AK9:AK18,"Not documented")</f>
        <v>0</v>
      </c>
      <c r="AL25" s="56"/>
      <c r="AM25" s="56">
        <f t="shared" si="86"/>
        <v>0</v>
      </c>
      <c r="AN25" s="56">
        <f>COUNTIF(AN9:AN18,"") + COUNTIF(AN9:AN18,"Not documented")</f>
        <v>0</v>
      </c>
      <c r="AO25" s="56">
        <f t="shared" si="86"/>
        <v>0</v>
      </c>
      <c r="AP25" s="56">
        <f t="shared" si="86"/>
        <v>0</v>
      </c>
      <c r="AQ25" s="56">
        <f t="shared" si="86"/>
        <v>0</v>
      </c>
      <c r="AR25" s="56">
        <f t="shared" ref="AR25" si="87">COUNTIF(AR9:AR18,"") + COUNTIF(AR9:AR18,"Not documented")</f>
        <v>0</v>
      </c>
      <c r="AS25" s="56"/>
      <c r="AT25" s="56">
        <f t="shared" si="83"/>
        <v>0</v>
      </c>
      <c r="AU25" s="56">
        <f t="shared" si="83"/>
        <v>0</v>
      </c>
      <c r="AV25" s="56">
        <f t="shared" si="83"/>
        <v>0</v>
      </c>
      <c r="AW25" s="56">
        <f t="shared" si="83"/>
        <v>0</v>
      </c>
      <c r="AX25" s="56">
        <f t="shared" si="83"/>
        <v>0</v>
      </c>
      <c r="AY25" s="56">
        <f t="shared" si="83"/>
        <v>0</v>
      </c>
      <c r="AZ25" s="36">
        <f t="shared" ref="AZ25" si="88">COUNTIF(AZ9:AZ18,"") + COUNTIF(AZ9:AZ18,"Not documented")</f>
        <v>0</v>
      </c>
      <c r="BA25" s="36">
        <f t="shared" si="83"/>
        <v>0</v>
      </c>
    </row>
    <row r="26" spans="1:53" s="35" customFormat="1" x14ac:dyDescent="0.25">
      <c r="A26" s="57" t="s">
        <v>28</v>
      </c>
      <c r="H26" s="35">
        <f t="shared" ref="H26:I26" si="89">COUNTIF(H9:H18,"N/A") + COUNTIF(H9:H18,"not applicable")</f>
        <v>0</v>
      </c>
      <c r="I26" s="56">
        <f t="shared" si="89"/>
        <v>0</v>
      </c>
      <c r="J26" s="56"/>
      <c r="K26" s="35">
        <f>COUNTIF(K9:K18,"N/A") + COUNTIF(K9:K18,"not applicable")</f>
        <v>0</v>
      </c>
      <c r="L26" s="35">
        <f>COUNTIF(L9:L18,"N/A") + COUNTIF(L9:L18,"not applicable")</f>
        <v>0</v>
      </c>
      <c r="O26" s="35">
        <f t="shared" ref="O26:AB26" si="90">COUNTIF(O9:O18,"N/A") + COUNTIF(O9:O18,"not applicable")</f>
        <v>0</v>
      </c>
      <c r="Q26" s="35">
        <f t="shared" ref="Q26" si="91">COUNTIF(Q9:Q18,"N/A") + COUNTIF(Q9:Q18,"not applicable")</f>
        <v>0</v>
      </c>
      <c r="R26" s="35">
        <f>COUNTIF(R9:R18,"N/A") + COUNTIF(R9:R18,"Not applicable  - not admitted to hospital")</f>
        <v>0</v>
      </c>
      <c r="S26" s="35">
        <f>COUNTIF(S9:S18,"N/A") + COUNTIF(S9:S18,"Not applicable")</f>
        <v>0</v>
      </c>
      <c r="T26" s="35">
        <f>COUNTIF(T9:T18,"N/A") + COUNTIF(T9:T18,"Not applicable")</f>
        <v>0</v>
      </c>
      <c r="V26" s="35">
        <f>COUNTIF(V9:V18,"N/A") + COUNTIF(V9:V18,"not applicable")</f>
        <v>0</v>
      </c>
      <c r="W26" s="35">
        <f>COUNTIF(W9:W18,"N/A") + COUNTIF(W9:W18,"not applicable")</f>
        <v>0</v>
      </c>
      <c r="X26" s="35">
        <f>COUNTIF(X9:X18,"N/A") + COUNTIF(X9:X18,"not applicable")</f>
        <v>0</v>
      </c>
      <c r="Y26" s="35">
        <f>COUNTIF(Y9:Y18,"N/A") + COUNTIF(Y9:Y18,"not applicable")</f>
        <v>0</v>
      </c>
      <c r="AA26" s="35">
        <f t="shared" si="90"/>
        <v>0</v>
      </c>
      <c r="AB26" s="35">
        <f t="shared" si="90"/>
        <v>0</v>
      </c>
      <c r="AC26" s="35">
        <f t="shared" ref="AC26:BA26" si="92">COUNTIF(AC9:AC18,"N/A") + COUNTIF(AC9:AC18,"not applicable")</f>
        <v>0</v>
      </c>
      <c r="AD26" s="35">
        <f t="shared" si="92"/>
        <v>0</v>
      </c>
      <c r="AF26" s="35">
        <f t="shared" ref="AF26:AJ26" si="93">COUNTIF(AF9:AF18,"N/A") + COUNTIF(AF9:AF18,"not applicable")</f>
        <v>0</v>
      </c>
      <c r="AG26" s="35">
        <f>COUNTIF(AG9:AG18,"N/A") + COUNTIF(AG9:AG18,"Not applicable")</f>
        <v>0</v>
      </c>
      <c r="AH26" s="35">
        <f>COUNTIF(AH9:AH18,"N/A") + COUNTIF(AH9:AH18,"Not applicable")</f>
        <v>0</v>
      </c>
      <c r="AI26" s="35">
        <f t="shared" si="93"/>
        <v>0</v>
      </c>
      <c r="AJ26" s="35">
        <f t="shared" si="93"/>
        <v>0</v>
      </c>
      <c r="AK26" s="35">
        <f t="shared" ref="AK26:AQ26" si="94">COUNTIF(AK9:AK18,"N/A") + COUNTIF(AK9:AK18,"not applicable")</f>
        <v>0</v>
      </c>
      <c r="AM26" s="35">
        <f t="shared" si="94"/>
        <v>0</v>
      </c>
      <c r="AN26" s="35">
        <f>COUNTIF(AN9:AN18,"N/A") + COUNTIF(AN9:AN18,"not applicable")</f>
        <v>0</v>
      </c>
      <c r="AO26" s="35">
        <f>COUNTIF(AO9:AO18,"N/A") + COUNTIF(AO9:AO18,"Not applicable")</f>
        <v>0</v>
      </c>
      <c r="AP26" s="35">
        <f t="shared" si="94"/>
        <v>0</v>
      </c>
      <c r="AQ26" s="35">
        <f t="shared" si="94"/>
        <v>0</v>
      </c>
      <c r="AR26" s="35">
        <f t="shared" ref="AR26" si="95">COUNTIF(AR9:AR18,"N/A") + COUNTIF(AR9:AR18,"not applicable")</f>
        <v>0</v>
      </c>
      <c r="AT26" s="35">
        <f>COUNTIF(AT9:AT18,"N/A") + COUNTIF(AT9:AT18,"Not applicable")</f>
        <v>0</v>
      </c>
      <c r="AU26" s="35">
        <f>COUNTIF(AU9:AU18,"N/A") + COUNTIF(AU9:AU18,"Not applicable")</f>
        <v>0</v>
      </c>
      <c r="AV26" s="35">
        <f>COUNTIF(AV9:AV18,"N/A") + COUNTIF(AV9:AV18,"Not applicable")</f>
        <v>0</v>
      </c>
      <c r="AW26" s="35">
        <f t="shared" ref="AW26:AY26" si="96">COUNTIF(AW9:AW18,"N/A") + COUNTIF(AW9:AW18,"not applicable")</f>
        <v>0</v>
      </c>
      <c r="AX26" s="35">
        <f t="shared" si="96"/>
        <v>0</v>
      </c>
      <c r="AY26" s="35">
        <f t="shared" si="96"/>
        <v>0</v>
      </c>
      <c r="AZ26" s="35">
        <f t="shared" ref="AZ26" si="97">COUNTIF(AZ9:AZ18,"N/A") + COUNTIF(AZ9:AZ18,"not applicable")</f>
        <v>0</v>
      </c>
      <c r="BA26" s="35">
        <f t="shared" si="92"/>
        <v>0</v>
      </c>
    </row>
    <row r="27" spans="1:53" s="28" customFormat="1" x14ac:dyDescent="0.25">
      <c r="A27" s="23" t="s">
        <v>33</v>
      </c>
      <c r="B27" s="72"/>
      <c r="C27" s="72"/>
      <c r="D27" s="72"/>
      <c r="E27" s="72"/>
      <c r="F27" s="72"/>
      <c r="G27" s="72"/>
      <c r="H27" s="33">
        <f t="shared" ref="H27:I27" si="98">H20+H22+H25+H26</f>
        <v>10</v>
      </c>
      <c r="I27" s="33">
        <f t="shared" si="98"/>
        <v>10</v>
      </c>
      <c r="J27" s="33"/>
      <c r="K27" s="33">
        <f>K20+K22+K25+K26</f>
        <v>0</v>
      </c>
      <c r="L27" s="33">
        <f>L20+L22+L25+L26</f>
        <v>0</v>
      </c>
      <c r="M27" s="33"/>
      <c r="N27" s="33"/>
      <c r="O27" s="33">
        <f t="shared" ref="O27:AB27" si="99">O20+O22+O25+O26</f>
        <v>0</v>
      </c>
      <c r="P27" s="33"/>
      <c r="Q27" s="33">
        <f t="shared" ref="Q27:T27" si="100">Q20+Q22+Q25+Q26</f>
        <v>0</v>
      </c>
      <c r="R27" s="33">
        <f t="shared" si="100"/>
        <v>10</v>
      </c>
      <c r="S27" s="33">
        <f t="shared" si="100"/>
        <v>10</v>
      </c>
      <c r="T27" s="33">
        <f t="shared" si="100"/>
        <v>10</v>
      </c>
      <c r="U27" s="33"/>
      <c r="V27" s="33">
        <f>V20+V22+V25+V26</f>
        <v>0</v>
      </c>
      <c r="W27" s="33">
        <f>W20+W22+W25+W26</f>
        <v>0</v>
      </c>
      <c r="X27" s="33">
        <f>X20+X22+X25+X26</f>
        <v>0</v>
      </c>
      <c r="Y27" s="33">
        <f>Y20+Y22+Y25+Y26</f>
        <v>0</v>
      </c>
      <c r="Z27" s="33"/>
      <c r="AA27" s="33">
        <f t="shared" si="99"/>
        <v>0</v>
      </c>
      <c r="AB27" s="33">
        <f t="shared" si="99"/>
        <v>0</v>
      </c>
      <c r="AC27" s="33">
        <f t="shared" ref="AC27:BA27" si="101">AC20+AC22+AC25+AC26</f>
        <v>0</v>
      </c>
      <c r="AD27" s="33">
        <f t="shared" si="101"/>
        <v>0</v>
      </c>
      <c r="AE27" s="33"/>
      <c r="AF27" s="33">
        <f t="shared" ref="AF27:AJ27" si="102">AF20+AF22+AF25+AF26</f>
        <v>0</v>
      </c>
      <c r="AG27" s="33">
        <f t="shared" si="102"/>
        <v>0</v>
      </c>
      <c r="AH27" s="33">
        <f t="shared" si="102"/>
        <v>0</v>
      </c>
      <c r="AI27" s="33">
        <f t="shared" si="102"/>
        <v>0</v>
      </c>
      <c r="AJ27" s="33">
        <f t="shared" si="102"/>
        <v>0</v>
      </c>
      <c r="AK27" s="33">
        <f t="shared" ref="AK27:AQ27" si="103">AK20+AK22+AK25+AK26</f>
        <v>0</v>
      </c>
      <c r="AL27" s="33"/>
      <c r="AM27" s="33">
        <f t="shared" si="103"/>
        <v>0</v>
      </c>
      <c r="AN27" s="33">
        <f t="shared" si="103"/>
        <v>0</v>
      </c>
      <c r="AO27" s="33">
        <f t="shared" si="103"/>
        <v>0</v>
      </c>
      <c r="AP27" s="33">
        <f t="shared" si="103"/>
        <v>0</v>
      </c>
      <c r="AQ27" s="33">
        <f t="shared" si="103"/>
        <v>0</v>
      </c>
      <c r="AR27" s="33">
        <f t="shared" ref="AR27" si="104">AR20+AR22+AR25+AR26</f>
        <v>0</v>
      </c>
      <c r="AS27" s="33"/>
      <c r="AT27" s="33">
        <f t="shared" ref="AT27" si="105">AT20+AT22+AT25+AT26</f>
        <v>0</v>
      </c>
      <c r="AU27" s="33">
        <f t="shared" ref="AU27:AY27" si="106">AU20+AU22+AU25+AU26</f>
        <v>0</v>
      </c>
      <c r="AV27" s="33">
        <f t="shared" si="106"/>
        <v>0</v>
      </c>
      <c r="AW27" s="33">
        <f t="shared" si="106"/>
        <v>0</v>
      </c>
      <c r="AX27" s="33">
        <f t="shared" si="106"/>
        <v>0</v>
      </c>
      <c r="AY27" s="33">
        <f t="shared" si="106"/>
        <v>0</v>
      </c>
      <c r="AZ27" s="33">
        <f t="shared" ref="AZ27" si="107">AZ20+AZ22+AZ25+AZ26</f>
        <v>0</v>
      </c>
      <c r="BA27" s="33">
        <f t="shared" si="101"/>
        <v>0</v>
      </c>
    </row>
    <row r="28" spans="1:53" s="112" customFormat="1" x14ac:dyDescent="0.25">
      <c r="B28" s="113"/>
      <c r="C28" s="113"/>
      <c r="D28" s="113"/>
      <c r="E28" s="113"/>
      <c r="F28" s="113"/>
      <c r="G28" s="113"/>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row>
    <row r="29" spans="1:53" s="112" customFormat="1" x14ac:dyDescent="0.25">
      <c r="A29" s="112" t="s">
        <v>70</v>
      </c>
      <c r="B29" s="113"/>
      <c r="C29" s="113"/>
      <c r="D29" s="113"/>
      <c r="E29" s="113"/>
      <c r="F29" s="113"/>
      <c r="G29" s="113"/>
      <c r="H29" s="114">
        <f t="shared" ref="H29:I29" si="108">COUNTIF(H9:H18,"")</f>
        <v>10</v>
      </c>
      <c r="I29" s="114">
        <f t="shared" si="108"/>
        <v>10</v>
      </c>
      <c r="J29" s="114"/>
      <c r="K29" s="114">
        <f>COUNTIF(K9:K18,"")</f>
        <v>0</v>
      </c>
      <c r="L29" s="114">
        <f>COUNTIF(L9:L18,"")</f>
        <v>0</v>
      </c>
      <c r="M29" s="114"/>
      <c r="N29" s="114"/>
      <c r="O29" s="114">
        <f t="shared" ref="O29:AB29" si="109">COUNTIF(O9:O18,"")</f>
        <v>0</v>
      </c>
      <c r="P29" s="114"/>
      <c r="Q29" s="114">
        <f t="shared" ref="Q29:T29" si="110">COUNTIF(Q9:Q18,"")</f>
        <v>0</v>
      </c>
      <c r="R29" s="114">
        <f t="shared" si="110"/>
        <v>10</v>
      </c>
      <c r="S29" s="114">
        <f t="shared" si="110"/>
        <v>10</v>
      </c>
      <c r="T29" s="114">
        <f t="shared" si="110"/>
        <v>10</v>
      </c>
      <c r="U29" s="114"/>
      <c r="V29" s="114">
        <f>COUNTIF(V9:V18,"")</f>
        <v>0</v>
      </c>
      <c r="W29" s="114">
        <f>COUNTIF(W9:W18,"")</f>
        <v>0</v>
      </c>
      <c r="X29" s="114">
        <f>COUNTIF(X9:X18,"")</f>
        <v>0</v>
      </c>
      <c r="Y29" s="114">
        <f>COUNTIF(Y9:Y18,"")</f>
        <v>0</v>
      </c>
      <c r="Z29" s="114"/>
      <c r="AA29" s="114">
        <f t="shared" si="109"/>
        <v>0</v>
      </c>
      <c r="AB29" s="114">
        <f t="shared" si="109"/>
        <v>0</v>
      </c>
      <c r="AC29" s="114">
        <f t="shared" ref="AC29:BA29" si="111">COUNTIF(AC9:AC18,"")</f>
        <v>0</v>
      </c>
      <c r="AD29" s="114">
        <f t="shared" si="111"/>
        <v>0</v>
      </c>
      <c r="AE29" s="114"/>
      <c r="AF29" s="114">
        <f t="shared" ref="AF29:AJ29" si="112">COUNTIF(AF9:AF18,"")</f>
        <v>0</v>
      </c>
      <c r="AG29" s="114">
        <f t="shared" si="112"/>
        <v>0</v>
      </c>
      <c r="AH29" s="114">
        <f t="shared" si="112"/>
        <v>0</v>
      </c>
      <c r="AI29" s="114">
        <f t="shared" si="112"/>
        <v>0</v>
      </c>
      <c r="AJ29" s="114">
        <f t="shared" si="112"/>
        <v>0</v>
      </c>
      <c r="AK29" s="114">
        <f t="shared" ref="AK29:AQ29" si="113">COUNTIF(AK9:AK18,"")</f>
        <v>0</v>
      </c>
      <c r="AL29" s="114"/>
      <c r="AM29" s="114">
        <f t="shared" si="113"/>
        <v>0</v>
      </c>
      <c r="AN29" s="114">
        <f>COUNTIF(AN9:AN18,"")</f>
        <v>0</v>
      </c>
      <c r="AO29" s="114">
        <f t="shared" si="113"/>
        <v>0</v>
      </c>
      <c r="AP29" s="114">
        <f t="shared" si="113"/>
        <v>0</v>
      </c>
      <c r="AQ29" s="114">
        <f t="shared" si="113"/>
        <v>0</v>
      </c>
      <c r="AR29" s="114">
        <f t="shared" ref="AR29" si="114">COUNTIF(AR9:AR18,"")</f>
        <v>0</v>
      </c>
      <c r="AS29" s="114"/>
      <c r="AT29" s="114">
        <f t="shared" ref="AT29" si="115">COUNTIF(AT9:AT18,"")</f>
        <v>0</v>
      </c>
      <c r="AU29" s="114">
        <f t="shared" ref="AU29:AY29" si="116">COUNTIF(AU9:AU18,"")</f>
        <v>0</v>
      </c>
      <c r="AV29" s="114">
        <f t="shared" si="116"/>
        <v>0</v>
      </c>
      <c r="AW29" s="114">
        <f t="shared" si="116"/>
        <v>0</v>
      </c>
      <c r="AX29" s="114">
        <f t="shared" si="116"/>
        <v>0</v>
      </c>
      <c r="AY29" s="114">
        <f t="shared" si="116"/>
        <v>0</v>
      </c>
      <c r="AZ29" s="114">
        <f t="shared" ref="AZ29" si="117">COUNTIF(AZ9:AZ18,"")</f>
        <v>0</v>
      </c>
      <c r="BA29" s="114">
        <f t="shared" si="111"/>
        <v>0</v>
      </c>
    </row>
    <row r="30" spans="1:53" s="113" customFormat="1" x14ac:dyDescent="0.25">
      <c r="A30" s="112" t="s">
        <v>83</v>
      </c>
      <c r="H30" s="113">
        <f>+H25</f>
        <v>10</v>
      </c>
      <c r="I30" s="113">
        <f t="shared" ref="I30:K30" si="118">+I25</f>
        <v>10</v>
      </c>
      <c r="K30" s="113">
        <f t="shared" si="118"/>
        <v>0</v>
      </c>
      <c r="L30" s="113">
        <f t="shared" ref="L30" si="119">+L25</f>
        <v>0</v>
      </c>
      <c r="O30" s="113">
        <f t="shared" ref="O30:AB30" si="120">+O25</f>
        <v>0</v>
      </c>
      <c r="Q30" s="113">
        <f t="shared" ref="Q30:T30" si="121">+Q25</f>
        <v>0</v>
      </c>
      <c r="R30" s="113">
        <f t="shared" si="121"/>
        <v>10</v>
      </c>
      <c r="S30" s="113">
        <f t="shared" si="121"/>
        <v>10</v>
      </c>
      <c r="T30" s="113">
        <f t="shared" si="121"/>
        <v>10</v>
      </c>
      <c r="V30" s="113">
        <f>+V25</f>
        <v>0</v>
      </c>
      <c r="W30" s="113">
        <f>+W25</f>
        <v>0</v>
      </c>
      <c r="X30" s="113">
        <f>+X25</f>
        <v>0</v>
      </c>
      <c r="Y30" s="113">
        <f>+Y25</f>
        <v>0</v>
      </c>
      <c r="AA30" s="113">
        <f t="shared" si="120"/>
        <v>0</v>
      </c>
      <c r="AB30" s="113">
        <f t="shared" si="120"/>
        <v>0</v>
      </c>
      <c r="AC30" s="113">
        <f t="shared" ref="AC30:BA30" si="122">+AC25</f>
        <v>0</v>
      </c>
      <c r="AD30" s="113">
        <f t="shared" si="122"/>
        <v>0</v>
      </c>
      <c r="AF30" s="113">
        <f t="shared" ref="AF30:AJ30" si="123">+AF25</f>
        <v>0</v>
      </c>
      <c r="AG30" s="113">
        <f t="shared" si="123"/>
        <v>0</v>
      </c>
      <c r="AH30" s="113">
        <f t="shared" si="123"/>
        <v>0</v>
      </c>
      <c r="AI30" s="113">
        <f t="shared" si="123"/>
        <v>0</v>
      </c>
      <c r="AJ30" s="113">
        <f t="shared" si="123"/>
        <v>0</v>
      </c>
      <c r="AK30" s="113">
        <f t="shared" ref="AK30:AQ30" si="124">+AK25</f>
        <v>0</v>
      </c>
      <c r="AM30" s="113">
        <f t="shared" si="124"/>
        <v>0</v>
      </c>
      <c r="AN30" s="113">
        <f t="shared" si="124"/>
        <v>0</v>
      </c>
      <c r="AO30" s="113">
        <f t="shared" si="124"/>
        <v>0</v>
      </c>
      <c r="AP30" s="113">
        <f t="shared" si="124"/>
        <v>0</v>
      </c>
      <c r="AQ30" s="113">
        <f t="shared" si="124"/>
        <v>0</v>
      </c>
      <c r="AR30" s="113">
        <f t="shared" ref="AR30" si="125">+AR25</f>
        <v>0</v>
      </c>
      <c r="AT30" s="113">
        <f t="shared" ref="AT30" si="126">+AT25</f>
        <v>0</v>
      </c>
      <c r="AU30" s="113">
        <f t="shared" ref="AU30:AY30" si="127">+AU25</f>
        <v>0</v>
      </c>
      <c r="AV30" s="113">
        <f t="shared" si="127"/>
        <v>0</v>
      </c>
      <c r="AW30" s="113">
        <f t="shared" si="127"/>
        <v>0</v>
      </c>
      <c r="AX30" s="113">
        <f t="shared" si="127"/>
        <v>0</v>
      </c>
      <c r="AY30" s="113">
        <f t="shared" si="127"/>
        <v>0</v>
      </c>
      <c r="AZ30" s="113">
        <f t="shared" ref="AZ30" si="128">+AZ25</f>
        <v>0</v>
      </c>
      <c r="BA30" s="113">
        <f t="shared" si="122"/>
        <v>0</v>
      </c>
    </row>
    <row r="31" spans="1:53" s="115" customFormat="1" ht="31.5" x14ac:dyDescent="0.25">
      <c r="A31" s="115" t="s">
        <v>46</v>
      </c>
      <c r="B31" s="113"/>
      <c r="C31" s="113"/>
      <c r="D31" s="113"/>
      <c r="E31" s="113"/>
      <c r="F31" s="113"/>
      <c r="G31" s="113"/>
      <c r="H31" s="116" t="str">
        <f>IF(H25=H27,"No data",IF(H26=H27,"N/A",IF(H25+H26=H27,"N/A",H21)))</f>
        <v>No data</v>
      </c>
      <c r="I31" s="116" t="str">
        <f>IF(I25=I27,"No data",IF(I26=I27,"Not applicable",IF(I25+I26=I27,"Not applicable",I21)))</f>
        <v>No data</v>
      </c>
      <c r="J31" s="116"/>
      <c r="K31" s="116" t="str">
        <f>IF(K25=K27,"No data",IF(K26=K27,"N/A",IF(K25+K26=K27,"N/A",K21)))</f>
        <v>No data</v>
      </c>
      <c r="L31" s="116" t="str">
        <f>IF(L25=L27,"No data",IF(L26=L27,"N/A",IF(L25+L26=L27,"N/A",L21)))</f>
        <v>No data</v>
      </c>
      <c r="M31" s="116"/>
      <c r="N31" s="116"/>
      <c r="O31" s="116" t="str">
        <f t="shared" ref="O31:AB31" si="129">IF(O25=O27,"No data",IF(O26=O27,"N/A",IF(O26=O27,"not applicable",IF(O25+O26=O27,"N/A",O21))))</f>
        <v>No data</v>
      </c>
      <c r="P31" s="116"/>
      <c r="Q31" s="116" t="str">
        <f t="shared" ref="Q31" si="130">IF(Q25=Q27,"No data",IF(Q26=Q27,"N/A",IF(Q26=Q27,"not applicable",IF(Q25+Q26=Q27,"N/A",Q21))))</f>
        <v>No data</v>
      </c>
      <c r="R31" s="116" t="str">
        <f>IF(R25=R27,"No data",IF(R26=R27,"N/A",IF(R26=R27,"Not applicable  - not admitted to hospital",IF(R25+R26=R27,"N/A",R21))))</f>
        <v>No data</v>
      </c>
      <c r="S31" s="116" t="str">
        <f>IF(S25=S27,"No data",IF(S26=S27,"N/A",IF(S26=S27,"Not applicable",IF(S25+S26=S27,"N/A",S23))))</f>
        <v>No data</v>
      </c>
      <c r="T31" s="116" t="str">
        <f>IF(T25=T27,"No data",IF(T26=T27,"N/A",IF(T26=T27,"Not applicable",IF(T25+T26=T27,"N/A",T23))))</f>
        <v>No data</v>
      </c>
      <c r="U31" s="116"/>
      <c r="V31" s="116" t="str">
        <f>IF(V25=V27,"No data",IF(V26=V27,"N/A",IF(V26=V27,"not applicable",IF(V25+V26=V27,"N/A",V21))))</f>
        <v>No data</v>
      </c>
      <c r="W31" s="116" t="str">
        <f>IF(W25=W27,"No data",IF(W26=W27,"N/A",IF(W26=W27,"not applicable",IF(W25+W26=W27,"N/A",W21))))</f>
        <v>No data</v>
      </c>
      <c r="X31" s="116" t="str">
        <f>IF(X25=X27,"No data",IF(X26=X27,"N/A",IF(X26=X27,"not applicable",IF(X25+X26=X27,"N/A",X21))))</f>
        <v>No data</v>
      </c>
      <c r="Y31" s="116" t="str">
        <f>IF(Y25=Y27,"No data",IF(Y26=Y27,"N/A",IF(Y26=Y27,"not applicable",IF(Y25+Y26=Y27,"N/A",Y21))))</f>
        <v>No data</v>
      </c>
      <c r="Z31" s="116"/>
      <c r="AA31" s="116" t="str">
        <f t="shared" si="129"/>
        <v>No data</v>
      </c>
      <c r="AB31" s="116" t="str">
        <f t="shared" si="129"/>
        <v>No data</v>
      </c>
      <c r="AC31" s="116" t="str">
        <f t="shared" ref="AC31:BA31" si="131">IF(AC25=AC27,"No data",IF(AC26=AC27,"N/A",IF(AC26=AC27,"not applicable",IF(AC25+AC26=AC27,"N/A",AC21))))</f>
        <v>No data</v>
      </c>
      <c r="AD31" s="116" t="str">
        <f t="shared" si="131"/>
        <v>No data</v>
      </c>
      <c r="AE31" s="116"/>
      <c r="AF31" s="116" t="str">
        <f t="shared" ref="AF31:AJ31" si="132">IF(AF25=AF27,"No data",IF(AF26=AF27,"N/A",IF(AF26=AF27,"not applicable",IF(AF25+AF26=AF27,"N/A",AF21))))</f>
        <v>No data</v>
      </c>
      <c r="AG31" s="116" t="str">
        <f>IF(AG25=AG27,"No data",IF(AG26=AG27,"N/A",IF(AG26=AG27,"Not applicable",IF(AG25+AG26=AG27,"N/A",AG21))))</f>
        <v>No data</v>
      </c>
      <c r="AH31" s="116" t="str">
        <f>IF(AH25=AH27,"No data",IF(AH26=AH27,"N/A",IF(AH26=AH27,"Not applicable",IF(AH25+AH26=AH27,"N/A",AH21))))</f>
        <v>No data</v>
      </c>
      <c r="AI31" s="116" t="str">
        <f t="shared" si="132"/>
        <v>No data</v>
      </c>
      <c r="AJ31" s="116" t="str">
        <f t="shared" si="132"/>
        <v>No data</v>
      </c>
      <c r="AK31" s="116" t="str">
        <f t="shared" ref="AK31:AQ31" si="133">IF(AK25=AK27,"No data",IF(AK26=AK27,"N/A",IF(AK26=AK27,"not applicable",IF(AK25+AK26=AK27,"N/A",AK21))))</f>
        <v>No data</v>
      </c>
      <c r="AL31" s="116"/>
      <c r="AM31" s="116" t="str">
        <f t="shared" si="133"/>
        <v>No data</v>
      </c>
      <c r="AN31" s="116" t="str">
        <f t="shared" si="133"/>
        <v>No data</v>
      </c>
      <c r="AO31" s="116" t="str">
        <f>IF(AO25=AO27,"No data",IF(AO26=AO27,"N/A",IF(AO26=AO27,"Not applicable",IF(AO25+AO26=AO27,"N/A",AO21))))</f>
        <v>No data</v>
      </c>
      <c r="AP31" s="116" t="str">
        <f t="shared" si="133"/>
        <v>No data</v>
      </c>
      <c r="AQ31" s="116" t="str">
        <f t="shared" si="133"/>
        <v>No data</v>
      </c>
      <c r="AR31" s="116" t="str">
        <f t="shared" ref="AR31" si="134">IF(AR25=AR27,"No data",IF(AR26=AR27,"N/A",IF(AR26=AR27,"not applicable",IF(AR25+AR26=AR27,"N/A",AR21))))</f>
        <v>No data</v>
      </c>
      <c r="AS31" s="116"/>
      <c r="AT31" s="116" t="str">
        <f>IF(AT25=AT27,"No data",IF(AT26=AT27,"N/A",IF(AT26=AT27,"Not applicable",IF(AT25+AT26=AT27,"N/A",AT21))))</f>
        <v>No data</v>
      </c>
      <c r="AU31" s="116" t="str">
        <f>IF(AU25=AU27,"No data",IF(AU26=AU27,"N/A",IF(AU26=AU27,"Not applicable",IF(AU25+AU26=AU27,"N/A",AU21))))</f>
        <v>No data</v>
      </c>
      <c r="AV31" s="116" t="str">
        <f>IF(AV25=AV27,"No data",IF(AV26=AV27,"N/A",IF(AV26=AV27,"Not applicable",IF(AV25+AV26=AV27,"N/A",AV21))))</f>
        <v>No data</v>
      </c>
      <c r="AW31" s="116" t="str">
        <f t="shared" ref="AW31:AY31" si="135">IF(AW25=AW27,"No data",IF(AW26=AW27,"N/A",IF(AW26=AW27,"not applicable",IF(AW25+AW26=AW27,"N/A",AW21))))</f>
        <v>No data</v>
      </c>
      <c r="AX31" s="116" t="str">
        <f t="shared" si="135"/>
        <v>No data</v>
      </c>
      <c r="AY31" s="116" t="str">
        <f t="shared" si="135"/>
        <v>No data</v>
      </c>
      <c r="AZ31" s="116" t="str">
        <f t="shared" ref="AZ31" si="136">IF(AZ25=AZ27,"No data",IF(AZ26=AZ27,"N/A",IF(AZ26=AZ27,"not applicable",IF(AZ25+AZ26=AZ27,"N/A",AZ21))))</f>
        <v>No data</v>
      </c>
      <c r="BA31" s="116" t="str">
        <f t="shared" si="131"/>
        <v>No data</v>
      </c>
    </row>
    <row r="32" spans="1:53" x14ac:dyDescent="0.25">
      <c r="A32" s="25"/>
      <c r="AI32" s="9"/>
      <c r="AJ32" s="9"/>
      <c r="AP32" s="9"/>
      <c r="AQ32" s="9"/>
    </row>
    <row r="33" spans="1:43" x14ac:dyDescent="0.25">
      <c r="A33" s="25"/>
      <c r="AI33" s="9"/>
      <c r="AJ33" s="9"/>
      <c r="AP33" s="9"/>
      <c r="AQ33" s="9"/>
    </row>
    <row r="34" spans="1:43" x14ac:dyDescent="0.25">
      <c r="A34" s="25"/>
      <c r="AI34" s="9"/>
      <c r="AJ34" s="9"/>
      <c r="AP34" s="9"/>
      <c r="AQ34" s="9"/>
    </row>
    <row r="35" spans="1:43" x14ac:dyDescent="0.25">
      <c r="A35" s="25"/>
      <c r="AI35" s="9"/>
      <c r="AJ35" s="9"/>
      <c r="AP35" s="9"/>
      <c r="AQ35" s="9"/>
    </row>
    <row r="36" spans="1:43" x14ac:dyDescent="0.25">
      <c r="A36" s="25"/>
      <c r="AI36" s="9"/>
      <c r="AJ36" s="9"/>
      <c r="AP36" s="9"/>
      <c r="AQ36" s="9"/>
    </row>
    <row r="37" spans="1:43" x14ac:dyDescent="0.25">
      <c r="A37" s="25"/>
      <c r="AI37" s="9"/>
      <c r="AJ37" s="9"/>
      <c r="AP37" s="9"/>
      <c r="AQ37" s="9"/>
    </row>
    <row r="38" spans="1:43" s="111" customFormat="1" x14ac:dyDescent="0.25">
      <c r="A38" s="110"/>
    </row>
    <row r="39" spans="1:43" s="111" customFormat="1" x14ac:dyDescent="0.25">
      <c r="A39" s="110"/>
    </row>
    <row r="40" spans="1:43" s="111" customFormat="1" x14ac:dyDescent="0.25">
      <c r="A40" s="110"/>
    </row>
    <row r="41" spans="1:43" s="111" customFormat="1" x14ac:dyDescent="0.25">
      <c r="A41" s="110"/>
    </row>
    <row r="42" spans="1:43" s="111" customFormat="1" x14ac:dyDescent="0.25">
      <c r="A42" s="110"/>
    </row>
    <row r="43" spans="1:43" s="111" customFormat="1" x14ac:dyDescent="0.25">
      <c r="A43" s="110"/>
    </row>
    <row r="44" spans="1:43" s="26" customFormat="1" x14ac:dyDescent="0.25">
      <c r="A44" s="11"/>
    </row>
    <row r="45" spans="1:43" s="26" customFormat="1" x14ac:dyDescent="0.25">
      <c r="A45" s="11"/>
    </row>
    <row r="46" spans="1:43" s="26" customFormat="1" x14ac:dyDescent="0.25">
      <c r="A46" s="11"/>
    </row>
    <row r="47" spans="1:43" x14ac:dyDescent="0.25">
      <c r="A47" s="25"/>
      <c r="AI47" s="9"/>
      <c r="AJ47" s="9"/>
      <c r="AP47" s="9"/>
      <c r="AQ47" s="9"/>
    </row>
    <row r="48" spans="1:43" x14ac:dyDescent="0.25">
      <c r="A48" s="25"/>
      <c r="AI48" s="9"/>
      <c r="AJ48" s="9"/>
      <c r="AP48" s="9"/>
      <c r="AQ48" s="9"/>
    </row>
    <row r="49" spans="35:43" x14ac:dyDescent="0.25">
      <c r="AI49" s="9"/>
      <c r="AJ49" s="9"/>
      <c r="AP49" s="9"/>
      <c r="AQ49" s="9"/>
    </row>
    <row r="50" spans="35:43" x14ac:dyDescent="0.25">
      <c r="AI50" s="9"/>
      <c r="AJ50" s="9"/>
      <c r="AP50" s="9"/>
      <c r="AQ50" s="9"/>
    </row>
    <row r="51" spans="35:43" x14ac:dyDescent="0.25">
      <c r="AI51" s="9"/>
      <c r="AJ51" s="9"/>
      <c r="AP51" s="9"/>
      <c r="AQ51" s="9"/>
    </row>
    <row r="52" spans="35:43" x14ac:dyDescent="0.25">
      <c r="AI52" s="9"/>
      <c r="AJ52" s="9"/>
      <c r="AP52" s="9"/>
      <c r="AQ52" s="9"/>
    </row>
    <row r="53" spans="35:43" x14ac:dyDescent="0.25">
      <c r="AI53" s="9"/>
      <c r="AJ53" s="9"/>
      <c r="AP53" s="9"/>
      <c r="AQ53" s="9"/>
    </row>
    <row r="54" spans="35:43" x14ac:dyDescent="0.25">
      <c r="AI54" s="9"/>
      <c r="AJ54" s="9"/>
      <c r="AP54" s="9"/>
      <c r="AQ54" s="9"/>
    </row>
    <row r="55" spans="35:43" x14ac:dyDescent="0.25">
      <c r="AI55" s="9"/>
      <c r="AJ55" s="9"/>
      <c r="AP55" s="9"/>
      <c r="AQ55" s="9"/>
    </row>
    <row r="56" spans="35:43" x14ac:dyDescent="0.25">
      <c r="AI56" s="9"/>
      <c r="AJ56" s="9"/>
      <c r="AP56" s="9"/>
      <c r="AQ56" s="9"/>
    </row>
    <row r="57" spans="35:43" x14ac:dyDescent="0.25">
      <c r="AI57" s="9"/>
      <c r="AJ57" s="9"/>
      <c r="AP57" s="9"/>
      <c r="AQ57" s="9"/>
    </row>
    <row r="58" spans="35:43" x14ac:dyDescent="0.25">
      <c r="AI58" s="9"/>
      <c r="AJ58" s="9"/>
      <c r="AP58" s="9"/>
      <c r="AQ58" s="9"/>
    </row>
    <row r="59" spans="35:43" x14ac:dyDescent="0.25">
      <c r="AI59" s="9"/>
      <c r="AJ59" s="9"/>
      <c r="AP59" s="9"/>
      <c r="AQ59" s="9"/>
    </row>
    <row r="60" spans="35:43" x14ac:dyDescent="0.25">
      <c r="AI60" s="9"/>
      <c r="AJ60" s="9"/>
      <c r="AP60" s="9"/>
      <c r="AQ60" s="9"/>
    </row>
    <row r="61" spans="35:43" x14ac:dyDescent="0.25">
      <c r="AI61" s="9"/>
      <c r="AJ61" s="9"/>
      <c r="AP61" s="9"/>
      <c r="AQ61" s="9"/>
    </row>
    <row r="62" spans="35:43" x14ac:dyDescent="0.25">
      <c r="AI62" s="36"/>
      <c r="AJ62" s="36"/>
      <c r="AP62" s="9"/>
      <c r="AQ62" s="9"/>
    </row>
    <row r="63" spans="35:43" x14ac:dyDescent="0.25">
      <c r="AI63" s="36"/>
      <c r="AJ63" s="36"/>
      <c r="AP63" s="9"/>
      <c r="AQ63" s="9"/>
    </row>
    <row r="64" spans="35:43" x14ac:dyDescent="0.25">
      <c r="AI64" s="36"/>
      <c r="AJ64" s="36"/>
      <c r="AP64" s="9"/>
      <c r="AQ64" s="9"/>
    </row>
    <row r="65" spans="35:43" x14ac:dyDescent="0.25">
      <c r="AI65" s="36"/>
      <c r="AJ65" s="36"/>
      <c r="AP65" s="9"/>
      <c r="AQ65" s="9"/>
    </row>
    <row r="66" spans="35:43" x14ac:dyDescent="0.25">
      <c r="AI66" s="36"/>
      <c r="AJ66" s="36"/>
      <c r="AP66" s="9"/>
      <c r="AQ66" s="9"/>
    </row>
    <row r="67" spans="35:43" x14ac:dyDescent="0.25">
      <c r="AI67" s="36"/>
      <c r="AJ67" s="36"/>
      <c r="AP67" s="9"/>
      <c r="AQ67" s="9"/>
    </row>
    <row r="68" spans="35:43" x14ac:dyDescent="0.25">
      <c r="AI68" s="36"/>
      <c r="AJ68" s="36"/>
      <c r="AP68" s="9"/>
      <c r="AQ68" s="9"/>
    </row>
    <row r="69" spans="35:43" x14ac:dyDescent="0.25">
      <c r="AI69" s="36"/>
      <c r="AJ69" s="36"/>
      <c r="AP69" s="9"/>
      <c r="AQ69" s="9"/>
    </row>
    <row r="70" spans="35:43" x14ac:dyDescent="0.25">
      <c r="AI70" s="36"/>
      <c r="AJ70" s="36"/>
      <c r="AP70" s="9"/>
      <c r="AQ70" s="9"/>
    </row>
    <row r="71" spans="35:43" x14ac:dyDescent="0.25">
      <c r="AI71" s="36"/>
      <c r="AJ71" s="36"/>
      <c r="AP71" s="9"/>
      <c r="AQ71" s="9"/>
    </row>
    <row r="72" spans="35:43" x14ac:dyDescent="0.25">
      <c r="AI72" s="36"/>
      <c r="AJ72" s="36"/>
      <c r="AP72" s="9"/>
      <c r="AQ72" s="9"/>
    </row>
    <row r="73" spans="35:43" x14ac:dyDescent="0.25">
      <c r="AI73" s="36"/>
      <c r="AJ73" s="36"/>
      <c r="AP73" s="9"/>
      <c r="AQ73" s="9"/>
    </row>
    <row r="74" spans="35:43" x14ac:dyDescent="0.25">
      <c r="AI74" s="36"/>
      <c r="AJ74" s="36"/>
      <c r="AP74" s="9"/>
      <c r="AQ74" s="9"/>
    </row>
    <row r="75" spans="35:43" x14ac:dyDescent="0.25">
      <c r="AI75" s="36"/>
      <c r="AJ75" s="36"/>
      <c r="AP75" s="9"/>
      <c r="AQ75" s="9"/>
    </row>
    <row r="76" spans="35:43" x14ac:dyDescent="0.25">
      <c r="AI76" s="36"/>
      <c r="AJ76" s="36"/>
      <c r="AP76" s="9"/>
      <c r="AQ76" s="9"/>
    </row>
    <row r="77" spans="35:43" x14ac:dyDescent="0.25">
      <c r="AI77" s="36"/>
      <c r="AJ77" s="36"/>
      <c r="AP77" s="9"/>
      <c r="AQ77" s="9"/>
    </row>
    <row r="78" spans="35:43" x14ac:dyDescent="0.25">
      <c r="AI78" s="36"/>
      <c r="AJ78" s="36"/>
      <c r="AP78" s="9"/>
      <c r="AQ78" s="9"/>
    </row>
    <row r="79" spans="35:43" x14ac:dyDescent="0.25">
      <c r="AI79" s="36"/>
      <c r="AJ79" s="36"/>
      <c r="AP79" s="9"/>
      <c r="AQ79" s="9"/>
    </row>
    <row r="80" spans="35:43" x14ac:dyDescent="0.25">
      <c r="AI80" s="36"/>
      <c r="AJ80" s="36"/>
      <c r="AP80" s="9"/>
      <c r="AQ80" s="9"/>
    </row>
    <row r="81" spans="35:43" x14ac:dyDescent="0.25">
      <c r="AI81" s="36"/>
      <c r="AJ81" s="36"/>
      <c r="AP81" s="9"/>
      <c r="AQ81" s="9"/>
    </row>
    <row r="82" spans="35:43" x14ac:dyDescent="0.25">
      <c r="AI82" s="36"/>
      <c r="AJ82" s="36"/>
      <c r="AP82" s="9"/>
      <c r="AQ82" s="9"/>
    </row>
    <row r="83" spans="35:43" x14ac:dyDescent="0.25">
      <c r="AI83" s="36"/>
      <c r="AJ83" s="36"/>
      <c r="AP83" s="9"/>
      <c r="AQ83" s="9"/>
    </row>
    <row r="84" spans="35:43" x14ac:dyDescent="0.25">
      <c r="AI84" s="36"/>
      <c r="AJ84" s="36"/>
      <c r="AP84" s="9"/>
      <c r="AQ84" s="9"/>
    </row>
    <row r="85" spans="35:43" x14ac:dyDescent="0.25">
      <c r="AI85" s="36"/>
      <c r="AJ85" s="36"/>
      <c r="AP85" s="9"/>
      <c r="AQ85" s="9"/>
    </row>
    <row r="86" spans="35:43" x14ac:dyDescent="0.25">
      <c r="AI86" s="36"/>
      <c r="AJ86" s="36"/>
      <c r="AP86" s="9"/>
      <c r="AQ86" s="9"/>
    </row>
    <row r="87" spans="35:43" x14ac:dyDescent="0.25">
      <c r="AI87" s="36"/>
      <c r="AJ87" s="36"/>
      <c r="AP87" s="9"/>
      <c r="AQ87" s="9"/>
    </row>
    <row r="88" spans="35:43" x14ac:dyDescent="0.25">
      <c r="AI88" s="36"/>
      <c r="AJ88" s="36"/>
      <c r="AP88" s="9"/>
      <c r="AQ88" s="9"/>
    </row>
    <row r="89" spans="35:43" x14ac:dyDescent="0.25">
      <c r="AI89" s="36"/>
      <c r="AJ89" s="36"/>
      <c r="AP89" s="9"/>
      <c r="AQ89" s="9"/>
    </row>
    <row r="90" spans="35:43" x14ac:dyDescent="0.25">
      <c r="AI90" s="36"/>
      <c r="AJ90" s="36"/>
      <c r="AP90" s="9"/>
      <c r="AQ90" s="9"/>
    </row>
    <row r="91" spans="35:43" x14ac:dyDescent="0.25">
      <c r="AI91" s="36"/>
      <c r="AJ91" s="36"/>
      <c r="AP91" s="9"/>
      <c r="AQ91" s="9"/>
    </row>
    <row r="92" spans="35:43" x14ac:dyDescent="0.25">
      <c r="AI92" s="36"/>
      <c r="AJ92" s="36"/>
      <c r="AP92" s="9"/>
      <c r="AQ92" s="9"/>
    </row>
    <row r="93" spans="35:43" x14ac:dyDescent="0.25">
      <c r="AI93" s="36"/>
      <c r="AJ93" s="36"/>
      <c r="AP93" s="9"/>
      <c r="AQ93" s="9"/>
    </row>
    <row r="94" spans="35:43" x14ac:dyDescent="0.25">
      <c r="AI94" s="36"/>
      <c r="AJ94" s="36"/>
      <c r="AP94" s="9"/>
      <c r="AQ94" s="9"/>
    </row>
    <row r="95" spans="35:43" x14ac:dyDescent="0.25">
      <c r="AI95" s="36"/>
      <c r="AJ95" s="36"/>
      <c r="AP95" s="9"/>
      <c r="AQ95" s="9"/>
    </row>
    <row r="96" spans="35:43" x14ac:dyDescent="0.25">
      <c r="AI96" s="36"/>
      <c r="AJ96" s="36"/>
      <c r="AP96" s="9"/>
      <c r="AQ96" s="9"/>
    </row>
    <row r="97" spans="35:43" x14ac:dyDescent="0.25">
      <c r="AI97" s="36"/>
      <c r="AJ97" s="36"/>
      <c r="AP97" s="9"/>
      <c r="AQ97" s="9"/>
    </row>
    <row r="98" spans="35:43" x14ac:dyDescent="0.25">
      <c r="AI98" s="36"/>
      <c r="AJ98" s="36"/>
      <c r="AP98" s="9"/>
      <c r="AQ98" s="9"/>
    </row>
    <row r="99" spans="35:43" x14ac:dyDescent="0.25">
      <c r="AI99" s="36"/>
      <c r="AJ99" s="36"/>
      <c r="AP99" s="9"/>
      <c r="AQ99" s="9"/>
    </row>
    <row r="100" spans="35:43" x14ac:dyDescent="0.25">
      <c r="AI100" s="36"/>
      <c r="AJ100" s="36"/>
      <c r="AP100" s="9"/>
      <c r="AQ100" s="9"/>
    </row>
    <row r="101" spans="35:43" x14ac:dyDescent="0.25">
      <c r="AI101" s="36"/>
      <c r="AJ101" s="36"/>
      <c r="AP101" s="9"/>
      <c r="AQ101" s="9"/>
    </row>
    <row r="102" spans="35:43" x14ac:dyDescent="0.25">
      <c r="AI102" s="36"/>
      <c r="AJ102" s="36"/>
      <c r="AP102" s="9"/>
      <c r="AQ102" s="9"/>
    </row>
    <row r="103" spans="35:43" x14ac:dyDescent="0.25">
      <c r="AI103" s="36"/>
      <c r="AJ103" s="36"/>
      <c r="AP103" s="9"/>
      <c r="AQ103" s="9"/>
    </row>
    <row r="104" spans="35:43" x14ac:dyDescent="0.25">
      <c r="AI104" s="36"/>
      <c r="AJ104" s="36"/>
      <c r="AP104" s="9"/>
      <c r="AQ104" s="9"/>
    </row>
    <row r="105" spans="35:43" x14ac:dyDescent="0.25">
      <c r="AI105" s="36"/>
      <c r="AJ105" s="36"/>
      <c r="AP105" s="9"/>
      <c r="AQ105" s="9"/>
    </row>
    <row r="106" spans="35:43" x14ac:dyDescent="0.25">
      <c r="AI106" s="36"/>
      <c r="AJ106" s="36"/>
      <c r="AP106" s="9"/>
      <c r="AQ106" s="9"/>
    </row>
    <row r="107" spans="35:43" x14ac:dyDescent="0.25">
      <c r="AI107" s="36"/>
      <c r="AJ107" s="36"/>
      <c r="AP107" s="9"/>
      <c r="AQ107" s="9"/>
    </row>
    <row r="108" spans="35:43" x14ac:dyDescent="0.25">
      <c r="AI108" s="36"/>
      <c r="AJ108" s="36"/>
      <c r="AP108" s="9"/>
      <c r="AQ108" s="9"/>
    </row>
    <row r="109" spans="35:43" x14ac:dyDescent="0.25">
      <c r="AI109" s="36"/>
      <c r="AJ109" s="36"/>
      <c r="AP109" s="9"/>
      <c r="AQ109" s="9"/>
    </row>
    <row r="110" spans="35:43" x14ac:dyDescent="0.25">
      <c r="AI110" s="36"/>
      <c r="AJ110" s="36"/>
      <c r="AP110" s="9"/>
      <c r="AQ110" s="9"/>
    </row>
    <row r="111" spans="35:43" x14ac:dyDescent="0.25">
      <c r="AI111" s="36"/>
      <c r="AJ111" s="36"/>
      <c r="AP111" s="9"/>
      <c r="AQ111" s="9"/>
    </row>
    <row r="112" spans="35:43" x14ac:dyDescent="0.25">
      <c r="AI112" s="36"/>
      <c r="AJ112" s="36"/>
      <c r="AP112" s="9"/>
      <c r="AQ112" s="9"/>
    </row>
    <row r="113" spans="35:43" x14ac:dyDescent="0.25">
      <c r="AI113" s="36"/>
      <c r="AJ113" s="36"/>
      <c r="AP113" s="9"/>
      <c r="AQ113" s="9"/>
    </row>
    <row r="114" spans="35:43" x14ac:dyDescent="0.25">
      <c r="AI114" s="36"/>
      <c r="AJ114" s="36"/>
      <c r="AP114" s="9"/>
      <c r="AQ114" s="9"/>
    </row>
    <row r="115" spans="35:43" x14ac:dyDescent="0.25">
      <c r="AI115" s="36"/>
      <c r="AJ115" s="36"/>
      <c r="AP115" s="9"/>
      <c r="AQ115" s="9"/>
    </row>
    <row r="116" spans="35:43" x14ac:dyDescent="0.25">
      <c r="AI116" s="36"/>
      <c r="AJ116" s="36"/>
      <c r="AP116" s="9"/>
      <c r="AQ116" s="9"/>
    </row>
    <row r="117" spans="35:43" x14ac:dyDescent="0.25">
      <c r="AI117" s="36"/>
      <c r="AJ117" s="36"/>
      <c r="AP117" s="9"/>
      <c r="AQ117" s="9"/>
    </row>
    <row r="118" spans="35:43" x14ac:dyDescent="0.25">
      <c r="AI118" s="36"/>
      <c r="AJ118" s="36"/>
      <c r="AP118" s="9"/>
      <c r="AQ118" s="9"/>
    </row>
    <row r="119" spans="35:43" x14ac:dyDescent="0.25">
      <c r="AI119" s="36"/>
      <c r="AJ119" s="36"/>
      <c r="AP119" s="9"/>
      <c r="AQ119" s="9"/>
    </row>
    <row r="120" spans="35:43" x14ac:dyDescent="0.25">
      <c r="AI120" s="36"/>
      <c r="AJ120" s="36"/>
      <c r="AP120" s="9"/>
      <c r="AQ120" s="9"/>
    </row>
    <row r="121" spans="35:43" x14ac:dyDescent="0.25">
      <c r="AI121" s="36"/>
      <c r="AJ121" s="36"/>
      <c r="AP121" s="9"/>
      <c r="AQ121" s="9"/>
    </row>
    <row r="122" spans="35:43" x14ac:dyDescent="0.25">
      <c r="AI122" s="36"/>
      <c r="AJ122" s="36"/>
      <c r="AP122" s="9"/>
      <c r="AQ122" s="9"/>
    </row>
    <row r="123" spans="35:43" x14ac:dyDescent="0.25">
      <c r="AI123" s="36"/>
      <c r="AJ123" s="36"/>
      <c r="AP123" s="9"/>
      <c r="AQ123" s="9"/>
    </row>
    <row r="124" spans="35:43" x14ac:dyDescent="0.25">
      <c r="AI124" s="36"/>
      <c r="AJ124" s="36"/>
      <c r="AP124" s="9"/>
      <c r="AQ124" s="9"/>
    </row>
    <row r="125" spans="35:43" x14ac:dyDescent="0.25">
      <c r="AI125" s="36"/>
      <c r="AJ125" s="36"/>
      <c r="AP125" s="9"/>
      <c r="AQ125" s="9"/>
    </row>
    <row r="126" spans="35:43" x14ac:dyDescent="0.25">
      <c r="AI126" s="36"/>
      <c r="AJ126" s="36"/>
      <c r="AP126" s="9"/>
      <c r="AQ126" s="9"/>
    </row>
    <row r="127" spans="35:43" x14ac:dyDescent="0.25">
      <c r="AI127" s="36"/>
      <c r="AJ127" s="36"/>
      <c r="AP127" s="9"/>
      <c r="AQ127" s="9"/>
    </row>
    <row r="128" spans="35:43" x14ac:dyDescent="0.25">
      <c r="AI128" s="36"/>
      <c r="AJ128" s="36"/>
      <c r="AP128" s="9"/>
      <c r="AQ128" s="9"/>
    </row>
    <row r="129" spans="35:43" x14ac:dyDescent="0.25">
      <c r="AI129" s="36"/>
      <c r="AJ129" s="36"/>
      <c r="AP129" s="9"/>
      <c r="AQ129" s="9"/>
    </row>
    <row r="130" spans="35:43" x14ac:dyDescent="0.25">
      <c r="AI130" s="36"/>
      <c r="AJ130" s="36"/>
      <c r="AP130" s="9"/>
      <c r="AQ130" s="9"/>
    </row>
    <row r="131" spans="35:43" x14ac:dyDescent="0.25">
      <c r="AI131" s="36"/>
      <c r="AJ131" s="36"/>
      <c r="AP131" s="9"/>
      <c r="AQ131" s="9"/>
    </row>
    <row r="132" spans="35:43" x14ac:dyDescent="0.25">
      <c r="AI132" s="36"/>
      <c r="AJ132" s="36"/>
      <c r="AP132" s="9"/>
      <c r="AQ132" s="9"/>
    </row>
    <row r="133" spans="35:43" x14ac:dyDescent="0.25">
      <c r="AI133" s="36"/>
      <c r="AJ133" s="36"/>
      <c r="AP133" s="9"/>
      <c r="AQ133" s="9"/>
    </row>
    <row r="134" spans="35:43" x14ac:dyDescent="0.25">
      <c r="AI134" s="36"/>
      <c r="AJ134" s="36"/>
      <c r="AP134" s="9"/>
      <c r="AQ134" s="9"/>
    </row>
    <row r="135" spans="35:43" x14ac:dyDescent="0.25">
      <c r="AI135" s="36"/>
      <c r="AJ135" s="36"/>
      <c r="AP135" s="9"/>
      <c r="AQ135" s="9"/>
    </row>
    <row r="136" spans="35:43" x14ac:dyDescent="0.25">
      <c r="AI136" s="36"/>
      <c r="AJ136" s="36"/>
      <c r="AP136" s="9"/>
      <c r="AQ136" s="9"/>
    </row>
    <row r="137" spans="35:43" x14ac:dyDescent="0.25">
      <c r="AI137" s="36"/>
      <c r="AJ137" s="36"/>
      <c r="AP137" s="9"/>
      <c r="AQ137" s="9"/>
    </row>
    <row r="138" spans="35:43" x14ac:dyDescent="0.25">
      <c r="AI138" s="36"/>
      <c r="AJ138" s="36"/>
      <c r="AP138" s="9"/>
      <c r="AQ138" s="9"/>
    </row>
    <row r="139" spans="35:43" x14ac:dyDescent="0.25">
      <c r="AI139" s="36"/>
      <c r="AJ139" s="36"/>
      <c r="AP139" s="9"/>
      <c r="AQ139" s="9"/>
    </row>
    <row r="140" spans="35:43" x14ac:dyDescent="0.25">
      <c r="AI140" s="36"/>
      <c r="AJ140" s="36"/>
      <c r="AP140" s="9"/>
      <c r="AQ140" s="9"/>
    </row>
    <row r="141" spans="35:43" x14ac:dyDescent="0.25">
      <c r="AI141" s="36"/>
      <c r="AJ141" s="36"/>
      <c r="AP141" s="9"/>
      <c r="AQ141" s="9"/>
    </row>
    <row r="142" spans="35:43" x14ac:dyDescent="0.25">
      <c r="AI142" s="36"/>
      <c r="AJ142" s="36"/>
      <c r="AP142" s="9"/>
      <c r="AQ142" s="9"/>
    </row>
    <row r="143" spans="35:43" x14ac:dyDescent="0.25">
      <c r="AI143" s="36"/>
      <c r="AJ143" s="36"/>
      <c r="AP143" s="9"/>
      <c r="AQ143" s="9"/>
    </row>
    <row r="144" spans="35:43" x14ac:dyDescent="0.25">
      <c r="AI144" s="36"/>
      <c r="AJ144" s="36"/>
      <c r="AP144" s="9"/>
      <c r="AQ144" s="9"/>
    </row>
    <row r="145" spans="35:43" x14ac:dyDescent="0.25">
      <c r="AI145" s="36"/>
      <c r="AJ145" s="36"/>
      <c r="AP145" s="9"/>
      <c r="AQ145" s="9"/>
    </row>
    <row r="146" spans="35:43" x14ac:dyDescent="0.25">
      <c r="AI146" s="36"/>
      <c r="AJ146" s="36"/>
      <c r="AP146" s="9"/>
      <c r="AQ146" s="9"/>
    </row>
    <row r="147" spans="35:43" x14ac:dyDescent="0.25">
      <c r="AI147" s="36"/>
      <c r="AJ147" s="36"/>
      <c r="AP147" s="9"/>
      <c r="AQ147" s="9"/>
    </row>
    <row r="148" spans="35:43" x14ac:dyDescent="0.25">
      <c r="AI148" s="36"/>
      <c r="AJ148" s="36"/>
      <c r="AP148" s="9"/>
      <c r="AQ148" s="9"/>
    </row>
    <row r="149" spans="35:43" x14ac:dyDescent="0.25">
      <c r="AI149" s="36"/>
      <c r="AJ149" s="36"/>
      <c r="AP149" s="9"/>
      <c r="AQ149" s="9"/>
    </row>
    <row r="150" spans="35:43" x14ac:dyDescent="0.25">
      <c r="AI150" s="36"/>
      <c r="AJ150" s="36"/>
      <c r="AP150" s="9"/>
      <c r="AQ150" s="9"/>
    </row>
    <row r="151" spans="35:43" x14ac:dyDescent="0.25">
      <c r="AI151" s="36"/>
      <c r="AJ151" s="36"/>
      <c r="AP151" s="9"/>
      <c r="AQ151" s="9"/>
    </row>
    <row r="152" spans="35:43" x14ac:dyDescent="0.25">
      <c r="AI152" s="36"/>
      <c r="AJ152" s="36"/>
      <c r="AP152" s="9"/>
      <c r="AQ152" s="9"/>
    </row>
    <row r="153" spans="35:43" x14ac:dyDescent="0.25">
      <c r="AI153" s="36"/>
      <c r="AJ153" s="36"/>
      <c r="AP153" s="9"/>
      <c r="AQ153" s="9"/>
    </row>
    <row r="154" spans="35:43" x14ac:dyDescent="0.25">
      <c r="AI154" s="36"/>
      <c r="AJ154" s="36"/>
      <c r="AP154" s="9"/>
      <c r="AQ154" s="9"/>
    </row>
    <row r="155" spans="35:43" x14ac:dyDescent="0.25">
      <c r="AI155" s="36"/>
      <c r="AJ155" s="36"/>
      <c r="AP155" s="9"/>
      <c r="AQ155" s="9"/>
    </row>
    <row r="156" spans="35:43" x14ac:dyDescent="0.25">
      <c r="AI156" s="36"/>
      <c r="AJ156" s="36"/>
      <c r="AP156" s="9"/>
      <c r="AQ156" s="9"/>
    </row>
    <row r="157" spans="35:43" x14ac:dyDescent="0.25">
      <c r="AI157" s="36"/>
      <c r="AJ157" s="36"/>
      <c r="AP157" s="9"/>
      <c r="AQ157" s="9"/>
    </row>
    <row r="158" spans="35:43" x14ac:dyDescent="0.25">
      <c r="AI158" s="36"/>
      <c r="AJ158" s="36"/>
      <c r="AP158" s="9"/>
      <c r="AQ158" s="9"/>
    </row>
    <row r="159" spans="35:43" x14ac:dyDescent="0.25">
      <c r="AI159" s="36"/>
      <c r="AJ159" s="36"/>
      <c r="AP159" s="9"/>
      <c r="AQ159" s="9"/>
    </row>
    <row r="160" spans="35:43" x14ac:dyDescent="0.25">
      <c r="AI160" s="36"/>
      <c r="AJ160" s="36"/>
      <c r="AP160" s="9"/>
      <c r="AQ160" s="9"/>
    </row>
    <row r="161" spans="35:43" x14ac:dyDescent="0.25">
      <c r="AI161" s="36"/>
      <c r="AJ161" s="36"/>
      <c r="AP161" s="9"/>
      <c r="AQ161" s="9"/>
    </row>
    <row r="162" spans="35:43" x14ac:dyDescent="0.25">
      <c r="AI162" s="36"/>
      <c r="AJ162" s="36"/>
      <c r="AP162" s="9"/>
      <c r="AQ162" s="9"/>
    </row>
    <row r="163" spans="35:43" x14ac:dyDescent="0.25">
      <c r="AI163" s="36"/>
      <c r="AJ163" s="36"/>
      <c r="AP163" s="9"/>
      <c r="AQ163" s="9"/>
    </row>
    <row r="164" spans="35:43" x14ac:dyDescent="0.25">
      <c r="AI164" s="36"/>
      <c r="AJ164" s="36"/>
      <c r="AP164" s="9"/>
      <c r="AQ164" s="9"/>
    </row>
    <row r="165" spans="35:43" x14ac:dyDescent="0.25">
      <c r="AI165" s="36"/>
      <c r="AJ165" s="36"/>
      <c r="AP165" s="9"/>
      <c r="AQ165" s="9"/>
    </row>
    <row r="166" spans="35:43" x14ac:dyDescent="0.25">
      <c r="AI166" s="36"/>
      <c r="AJ166" s="36"/>
      <c r="AP166" s="9"/>
      <c r="AQ166" s="9"/>
    </row>
    <row r="167" spans="35:43" x14ac:dyDescent="0.25">
      <c r="AI167" s="36"/>
      <c r="AJ167" s="36"/>
      <c r="AP167" s="9"/>
      <c r="AQ167" s="9"/>
    </row>
    <row r="168" spans="35:43" x14ac:dyDescent="0.25">
      <c r="AI168" s="36"/>
      <c r="AJ168" s="36"/>
      <c r="AP168" s="9"/>
      <c r="AQ168" s="9"/>
    </row>
    <row r="169" spans="35:43" x14ac:dyDescent="0.25">
      <c r="AI169" s="36"/>
      <c r="AJ169" s="36"/>
      <c r="AP169" s="9"/>
      <c r="AQ169" s="9"/>
    </row>
    <row r="170" spans="35:43" x14ac:dyDescent="0.25">
      <c r="AI170" s="36"/>
      <c r="AJ170" s="36"/>
      <c r="AP170" s="9"/>
      <c r="AQ170" s="9"/>
    </row>
    <row r="171" spans="35:43" x14ac:dyDescent="0.25">
      <c r="AI171" s="36"/>
      <c r="AJ171" s="36"/>
      <c r="AP171" s="9"/>
      <c r="AQ171" s="9"/>
    </row>
    <row r="172" spans="35:43" x14ac:dyDescent="0.25">
      <c r="AI172" s="36"/>
      <c r="AJ172" s="36"/>
      <c r="AP172" s="9"/>
      <c r="AQ172" s="9"/>
    </row>
    <row r="173" spans="35:43" x14ac:dyDescent="0.25">
      <c r="AI173" s="36"/>
      <c r="AJ173" s="36"/>
      <c r="AP173" s="9"/>
      <c r="AQ173" s="9"/>
    </row>
    <row r="174" spans="35:43" x14ac:dyDescent="0.25">
      <c r="AI174" s="36"/>
      <c r="AJ174" s="36"/>
      <c r="AP174" s="9"/>
      <c r="AQ174" s="9"/>
    </row>
    <row r="175" spans="35:43" x14ac:dyDescent="0.25">
      <c r="AI175" s="36"/>
      <c r="AJ175" s="36"/>
      <c r="AP175" s="9"/>
      <c r="AQ175" s="9"/>
    </row>
    <row r="176" spans="35:43" x14ac:dyDescent="0.25">
      <c r="AI176" s="36"/>
      <c r="AJ176" s="36"/>
      <c r="AP176" s="9"/>
      <c r="AQ176" s="9"/>
    </row>
    <row r="177" spans="35:43" x14ac:dyDescent="0.25">
      <c r="AI177" s="36"/>
      <c r="AJ177" s="36"/>
      <c r="AP177" s="9"/>
      <c r="AQ177" s="9"/>
    </row>
    <row r="178" spans="35:43" x14ac:dyDescent="0.25">
      <c r="AI178" s="36"/>
      <c r="AJ178" s="36"/>
      <c r="AP178" s="9"/>
      <c r="AQ178" s="9"/>
    </row>
    <row r="179" spans="35:43" x14ac:dyDescent="0.25">
      <c r="AI179" s="36"/>
      <c r="AJ179" s="36"/>
      <c r="AP179" s="9"/>
      <c r="AQ179" s="9"/>
    </row>
    <row r="180" spans="35:43" x14ac:dyDescent="0.25">
      <c r="AI180" s="36"/>
      <c r="AJ180" s="36"/>
      <c r="AP180" s="9"/>
      <c r="AQ180" s="9"/>
    </row>
    <row r="181" spans="35:43" x14ac:dyDescent="0.25">
      <c r="AI181" s="36"/>
      <c r="AJ181" s="36"/>
      <c r="AP181" s="9"/>
      <c r="AQ181" s="9"/>
    </row>
    <row r="182" spans="35:43" x14ac:dyDescent="0.25">
      <c r="AI182" s="36"/>
      <c r="AJ182" s="36"/>
      <c r="AP182" s="9"/>
      <c r="AQ182" s="9"/>
    </row>
    <row r="183" spans="35:43" x14ac:dyDescent="0.25">
      <c r="AI183" s="36"/>
      <c r="AJ183" s="36"/>
      <c r="AP183" s="9"/>
      <c r="AQ183" s="9"/>
    </row>
    <row r="184" spans="35:43" x14ac:dyDescent="0.25">
      <c r="AI184" s="36"/>
      <c r="AJ184" s="36"/>
      <c r="AP184" s="9"/>
      <c r="AQ184" s="9"/>
    </row>
    <row r="185" spans="35:43" x14ac:dyDescent="0.25">
      <c r="AI185" s="36"/>
      <c r="AJ185" s="36"/>
      <c r="AP185" s="9"/>
      <c r="AQ185" s="9"/>
    </row>
    <row r="186" spans="35:43" x14ac:dyDescent="0.25">
      <c r="AI186" s="36"/>
      <c r="AJ186" s="36"/>
      <c r="AP186" s="9"/>
      <c r="AQ186" s="9"/>
    </row>
    <row r="187" spans="35:43" x14ac:dyDescent="0.25">
      <c r="AI187" s="36"/>
      <c r="AJ187" s="36"/>
      <c r="AP187" s="9"/>
      <c r="AQ187" s="9"/>
    </row>
    <row r="188" spans="35:43" x14ac:dyDescent="0.25">
      <c r="AI188" s="36"/>
      <c r="AJ188" s="36"/>
      <c r="AP188" s="9"/>
      <c r="AQ188" s="9"/>
    </row>
    <row r="189" spans="35:43" x14ac:dyDescent="0.25">
      <c r="AI189" s="36"/>
      <c r="AJ189" s="36"/>
      <c r="AP189" s="9"/>
      <c r="AQ189" s="9"/>
    </row>
    <row r="190" spans="35:43" x14ac:dyDescent="0.25">
      <c r="AI190" s="36"/>
      <c r="AJ190" s="36"/>
      <c r="AP190" s="9"/>
      <c r="AQ190" s="9"/>
    </row>
    <row r="191" spans="35:43" x14ac:dyDescent="0.25">
      <c r="AI191" s="36"/>
      <c r="AJ191" s="36"/>
      <c r="AP191" s="9"/>
      <c r="AQ191" s="9"/>
    </row>
    <row r="192" spans="35:43" x14ac:dyDescent="0.25">
      <c r="AI192" s="36"/>
      <c r="AJ192" s="36"/>
      <c r="AP192" s="9"/>
      <c r="AQ192" s="9"/>
    </row>
    <row r="193" spans="35:43" x14ac:dyDescent="0.25">
      <c r="AI193" s="36"/>
      <c r="AJ193" s="36"/>
      <c r="AP193" s="9"/>
      <c r="AQ193" s="9"/>
    </row>
    <row r="194" spans="35:43" x14ac:dyDescent="0.25">
      <c r="AI194" s="36"/>
      <c r="AJ194" s="36"/>
      <c r="AP194" s="9"/>
      <c r="AQ194" s="9"/>
    </row>
    <row r="195" spans="35:43" x14ac:dyDescent="0.25">
      <c r="AI195" s="36"/>
      <c r="AJ195" s="36"/>
      <c r="AP195" s="9"/>
      <c r="AQ195" s="9"/>
    </row>
    <row r="196" spans="35:43" x14ac:dyDescent="0.25">
      <c r="AI196" s="36"/>
      <c r="AJ196" s="36"/>
      <c r="AP196" s="9"/>
      <c r="AQ196" s="9"/>
    </row>
    <row r="197" spans="35:43" x14ac:dyDescent="0.25">
      <c r="AI197" s="36"/>
      <c r="AJ197" s="36"/>
      <c r="AP197" s="9"/>
      <c r="AQ197" s="9"/>
    </row>
    <row r="198" spans="35:43" x14ac:dyDescent="0.25">
      <c r="AI198" s="36"/>
      <c r="AJ198" s="36"/>
      <c r="AP198" s="9"/>
      <c r="AQ198" s="9"/>
    </row>
    <row r="199" spans="35:43" x14ac:dyDescent="0.25">
      <c r="AI199" s="36"/>
      <c r="AJ199" s="36"/>
      <c r="AP199" s="9"/>
      <c r="AQ199" s="9"/>
    </row>
    <row r="200" spans="35:43" x14ac:dyDescent="0.25">
      <c r="AI200" s="36"/>
      <c r="AJ200" s="36"/>
      <c r="AP200" s="9"/>
      <c r="AQ200" s="9"/>
    </row>
    <row r="201" spans="35:43" x14ac:dyDescent="0.25">
      <c r="AI201" s="36"/>
      <c r="AJ201" s="36"/>
      <c r="AP201" s="9"/>
      <c r="AQ201" s="9"/>
    </row>
    <row r="202" spans="35:43" x14ac:dyDescent="0.25">
      <c r="AI202" s="36"/>
      <c r="AJ202" s="36"/>
      <c r="AP202" s="9"/>
      <c r="AQ202" s="9"/>
    </row>
    <row r="203" spans="35:43" x14ac:dyDescent="0.25">
      <c r="AI203" s="36"/>
      <c r="AJ203" s="36"/>
      <c r="AP203" s="9"/>
      <c r="AQ203" s="9"/>
    </row>
    <row r="204" spans="35:43" x14ac:dyDescent="0.25">
      <c r="AI204" s="36"/>
      <c r="AJ204" s="36"/>
      <c r="AP204" s="9"/>
      <c r="AQ204" s="9"/>
    </row>
    <row r="205" spans="35:43" x14ac:dyDescent="0.25">
      <c r="AI205" s="36"/>
      <c r="AJ205" s="36"/>
      <c r="AP205" s="9"/>
      <c r="AQ205" s="9"/>
    </row>
    <row r="206" spans="35:43" x14ac:dyDescent="0.25">
      <c r="AI206" s="36"/>
      <c r="AJ206" s="36"/>
      <c r="AP206" s="9"/>
      <c r="AQ206" s="9"/>
    </row>
    <row r="207" spans="35:43" x14ac:dyDescent="0.25">
      <c r="AI207" s="36"/>
      <c r="AJ207" s="36"/>
      <c r="AP207" s="9"/>
      <c r="AQ207" s="9"/>
    </row>
    <row r="208" spans="35:43" x14ac:dyDescent="0.25">
      <c r="AI208" s="36"/>
      <c r="AJ208" s="36"/>
      <c r="AP208" s="9"/>
      <c r="AQ208" s="9"/>
    </row>
    <row r="209" spans="35:43" x14ac:dyDescent="0.25">
      <c r="AI209" s="36"/>
      <c r="AJ209" s="36"/>
      <c r="AP209" s="9"/>
      <c r="AQ209" s="9"/>
    </row>
    <row r="210" spans="35:43" x14ac:dyDescent="0.25">
      <c r="AI210" s="36"/>
      <c r="AJ210" s="36"/>
      <c r="AP210" s="9"/>
      <c r="AQ210" s="9"/>
    </row>
    <row r="211" spans="35:43" x14ac:dyDescent="0.25">
      <c r="AI211" s="36"/>
      <c r="AJ211" s="36"/>
      <c r="AP211" s="9"/>
      <c r="AQ211" s="9"/>
    </row>
    <row r="212" spans="35:43" x14ac:dyDescent="0.25">
      <c r="AI212" s="36"/>
      <c r="AJ212" s="36"/>
      <c r="AP212" s="9"/>
      <c r="AQ212" s="9"/>
    </row>
    <row r="213" spans="35:43" x14ac:dyDescent="0.25">
      <c r="AI213" s="36"/>
      <c r="AJ213" s="36"/>
      <c r="AP213" s="9"/>
      <c r="AQ213" s="9"/>
    </row>
    <row r="214" spans="35:43" x14ac:dyDescent="0.25">
      <c r="AI214" s="36"/>
      <c r="AJ214" s="36"/>
      <c r="AP214" s="9"/>
      <c r="AQ214" s="9"/>
    </row>
    <row r="215" spans="35:43" x14ac:dyDescent="0.25">
      <c r="AI215" s="36"/>
      <c r="AJ215" s="36"/>
      <c r="AP215" s="9"/>
      <c r="AQ215" s="9"/>
    </row>
    <row r="216" spans="35:43" x14ac:dyDescent="0.25">
      <c r="AI216" s="36"/>
      <c r="AJ216" s="36"/>
      <c r="AP216" s="9"/>
      <c r="AQ216" s="9"/>
    </row>
    <row r="217" spans="35:43" x14ac:dyDescent="0.25">
      <c r="AI217" s="36"/>
      <c r="AJ217" s="36"/>
      <c r="AP217" s="9"/>
      <c r="AQ217" s="9"/>
    </row>
    <row r="218" spans="35:43" x14ac:dyDescent="0.25">
      <c r="AI218" s="36"/>
      <c r="AJ218" s="36"/>
      <c r="AP218" s="9"/>
      <c r="AQ218" s="9"/>
    </row>
    <row r="219" spans="35:43" x14ac:dyDescent="0.25">
      <c r="AI219" s="36"/>
      <c r="AJ219" s="36"/>
      <c r="AP219" s="9"/>
      <c r="AQ219" s="9"/>
    </row>
    <row r="220" spans="35:43" x14ac:dyDescent="0.25">
      <c r="AI220" s="36"/>
      <c r="AJ220" s="36"/>
      <c r="AP220" s="9"/>
      <c r="AQ220" s="9"/>
    </row>
    <row r="221" spans="35:43" x14ac:dyDescent="0.25">
      <c r="AI221" s="36"/>
      <c r="AJ221" s="36"/>
      <c r="AP221" s="9"/>
      <c r="AQ221" s="9"/>
    </row>
    <row r="222" spans="35:43" x14ac:dyDescent="0.25">
      <c r="AI222" s="36"/>
      <c r="AJ222" s="36"/>
      <c r="AP222" s="9"/>
      <c r="AQ222" s="9"/>
    </row>
    <row r="223" spans="35:43" x14ac:dyDescent="0.25">
      <c r="AI223" s="36"/>
      <c r="AJ223" s="36"/>
      <c r="AP223" s="9"/>
      <c r="AQ223" s="9"/>
    </row>
    <row r="224" spans="35:43" x14ac:dyDescent="0.25">
      <c r="AI224" s="36"/>
      <c r="AJ224" s="36"/>
      <c r="AP224" s="9"/>
      <c r="AQ224" s="9"/>
    </row>
    <row r="225" spans="35:43" x14ac:dyDescent="0.25">
      <c r="AI225" s="36"/>
      <c r="AJ225" s="36"/>
      <c r="AP225" s="9"/>
      <c r="AQ225" s="9"/>
    </row>
    <row r="226" spans="35:43" x14ac:dyDescent="0.25">
      <c r="AI226" s="36"/>
      <c r="AJ226" s="36"/>
      <c r="AP226" s="9"/>
      <c r="AQ226" s="9"/>
    </row>
    <row r="227" spans="35:43" x14ac:dyDescent="0.25">
      <c r="AI227" s="36"/>
      <c r="AJ227" s="36"/>
      <c r="AP227" s="9"/>
      <c r="AQ227" s="9"/>
    </row>
    <row r="228" spans="35:43" x14ac:dyDescent="0.25">
      <c r="AI228" s="36"/>
      <c r="AJ228" s="36"/>
      <c r="AP228" s="9"/>
      <c r="AQ228" s="9"/>
    </row>
    <row r="229" spans="35:43" x14ac:dyDescent="0.25">
      <c r="AI229" s="36"/>
      <c r="AJ229" s="36"/>
      <c r="AP229" s="9"/>
      <c r="AQ229" s="9"/>
    </row>
    <row r="230" spans="35:43" x14ac:dyDescent="0.25">
      <c r="AI230" s="36"/>
      <c r="AJ230" s="36"/>
      <c r="AP230" s="9"/>
      <c r="AQ230" s="9"/>
    </row>
    <row r="231" spans="35:43" x14ac:dyDescent="0.25">
      <c r="AI231" s="36"/>
      <c r="AJ231" s="36"/>
      <c r="AP231" s="9"/>
      <c r="AQ231" s="9"/>
    </row>
    <row r="232" spans="35:43" x14ac:dyDescent="0.25">
      <c r="AI232" s="36"/>
      <c r="AJ232" s="36"/>
      <c r="AP232" s="9"/>
      <c r="AQ232" s="9"/>
    </row>
    <row r="233" spans="35:43" x14ac:dyDescent="0.25">
      <c r="AI233" s="36"/>
      <c r="AJ233" s="36"/>
      <c r="AP233" s="9"/>
      <c r="AQ233" s="9"/>
    </row>
    <row r="234" spans="35:43" x14ac:dyDescent="0.25">
      <c r="AI234" s="36"/>
      <c r="AJ234" s="36"/>
      <c r="AP234" s="9"/>
      <c r="AQ234" s="9"/>
    </row>
    <row r="235" spans="35:43" x14ac:dyDescent="0.25">
      <c r="AI235" s="36"/>
      <c r="AJ235" s="36"/>
      <c r="AP235" s="9"/>
      <c r="AQ235" s="9"/>
    </row>
    <row r="236" spans="35:43" x14ac:dyDescent="0.25">
      <c r="AI236" s="36"/>
      <c r="AJ236" s="36"/>
      <c r="AP236" s="9"/>
      <c r="AQ236" s="9"/>
    </row>
    <row r="237" spans="35:43" x14ac:dyDescent="0.25">
      <c r="AI237" s="36"/>
      <c r="AJ237" s="36"/>
      <c r="AP237" s="9"/>
      <c r="AQ237" s="9"/>
    </row>
    <row r="238" spans="35:43" x14ac:dyDescent="0.25">
      <c r="AI238" s="36"/>
      <c r="AJ238" s="36"/>
      <c r="AP238" s="9"/>
      <c r="AQ238" s="9"/>
    </row>
    <row r="239" spans="35:43" x14ac:dyDescent="0.25">
      <c r="AI239" s="36"/>
      <c r="AJ239" s="36"/>
      <c r="AP239" s="9"/>
      <c r="AQ239" s="9"/>
    </row>
    <row r="240" spans="35:43" x14ac:dyDescent="0.25">
      <c r="AI240" s="36"/>
      <c r="AJ240" s="36"/>
      <c r="AP240" s="9"/>
      <c r="AQ240" s="9"/>
    </row>
    <row r="241" spans="35:43" x14ac:dyDescent="0.25">
      <c r="AI241" s="36"/>
      <c r="AJ241" s="36"/>
      <c r="AP241" s="9"/>
      <c r="AQ241" s="9"/>
    </row>
    <row r="242" spans="35:43" x14ac:dyDescent="0.25">
      <c r="AI242" s="36"/>
      <c r="AJ242" s="36"/>
      <c r="AP242" s="9"/>
      <c r="AQ242" s="9"/>
    </row>
    <row r="243" spans="35:43" x14ac:dyDescent="0.25">
      <c r="AI243" s="36"/>
      <c r="AJ243" s="36"/>
      <c r="AP243" s="9"/>
      <c r="AQ243" s="9"/>
    </row>
    <row r="244" spans="35:43" x14ac:dyDescent="0.25">
      <c r="AI244" s="36"/>
      <c r="AJ244" s="36"/>
      <c r="AP244" s="9"/>
      <c r="AQ244" s="9"/>
    </row>
    <row r="245" spans="35:43" x14ac:dyDescent="0.25">
      <c r="AI245" s="36"/>
      <c r="AJ245" s="36"/>
      <c r="AP245" s="9"/>
      <c r="AQ245" s="9"/>
    </row>
    <row r="246" spans="35:43" x14ac:dyDescent="0.25">
      <c r="AI246" s="36"/>
      <c r="AJ246" s="36"/>
      <c r="AP246" s="9"/>
      <c r="AQ246" s="9"/>
    </row>
    <row r="247" spans="35:43" x14ac:dyDescent="0.25">
      <c r="AI247" s="36"/>
      <c r="AJ247" s="36"/>
      <c r="AP247" s="9"/>
      <c r="AQ247" s="9"/>
    </row>
    <row r="248" spans="35:43" x14ac:dyDescent="0.25">
      <c r="AI248" s="36"/>
      <c r="AJ248" s="36"/>
      <c r="AP248" s="9"/>
      <c r="AQ248" s="9"/>
    </row>
    <row r="249" spans="35:43" x14ac:dyDescent="0.25">
      <c r="AI249" s="36"/>
      <c r="AJ249" s="36"/>
      <c r="AP249" s="9"/>
      <c r="AQ249" s="9"/>
    </row>
    <row r="250" spans="35:43" x14ac:dyDescent="0.25">
      <c r="AI250" s="36"/>
      <c r="AJ250" s="36"/>
      <c r="AP250" s="9"/>
      <c r="AQ250" s="9"/>
    </row>
    <row r="251" spans="35:43" x14ac:dyDescent="0.25">
      <c r="AI251" s="36"/>
      <c r="AJ251" s="36"/>
      <c r="AP251" s="9"/>
      <c r="AQ251" s="9"/>
    </row>
    <row r="252" spans="35:43" x14ac:dyDescent="0.25">
      <c r="AI252" s="36"/>
      <c r="AJ252" s="36"/>
      <c r="AP252" s="9"/>
      <c r="AQ252" s="9"/>
    </row>
    <row r="253" spans="35:43" x14ac:dyDescent="0.25">
      <c r="AI253" s="36"/>
      <c r="AJ253" s="36"/>
      <c r="AP253" s="9"/>
      <c r="AQ253" s="9"/>
    </row>
    <row r="254" spans="35:43" x14ac:dyDescent="0.25">
      <c r="AI254" s="36"/>
      <c r="AJ254" s="36"/>
      <c r="AP254" s="9"/>
      <c r="AQ254" s="9"/>
    </row>
    <row r="255" spans="35:43" x14ac:dyDescent="0.25">
      <c r="AI255" s="36"/>
      <c r="AJ255" s="36"/>
      <c r="AP255" s="9"/>
      <c r="AQ255" s="9"/>
    </row>
    <row r="256" spans="35:43" x14ac:dyDescent="0.25">
      <c r="AI256" s="36"/>
      <c r="AJ256" s="36"/>
      <c r="AP256" s="9"/>
      <c r="AQ256" s="9"/>
    </row>
    <row r="257" spans="35:43" x14ac:dyDescent="0.25">
      <c r="AI257" s="36"/>
      <c r="AJ257" s="36"/>
      <c r="AP257" s="9"/>
      <c r="AQ257" s="9"/>
    </row>
    <row r="258" spans="35:43" x14ac:dyDescent="0.25">
      <c r="AI258" s="36"/>
      <c r="AJ258" s="36"/>
      <c r="AP258" s="9"/>
      <c r="AQ258" s="9"/>
    </row>
    <row r="259" spans="35:43" x14ac:dyDescent="0.25">
      <c r="AI259" s="36"/>
      <c r="AJ259" s="36"/>
      <c r="AP259" s="9"/>
      <c r="AQ259" s="9"/>
    </row>
    <row r="260" spans="35:43" x14ac:dyDescent="0.25">
      <c r="AI260" s="36"/>
      <c r="AJ260" s="36"/>
      <c r="AP260" s="9"/>
      <c r="AQ260" s="9"/>
    </row>
    <row r="261" spans="35:43" x14ac:dyDescent="0.25">
      <c r="AI261" s="36"/>
      <c r="AJ261" s="36"/>
      <c r="AP261" s="9"/>
      <c r="AQ261" s="9"/>
    </row>
    <row r="262" spans="35:43" x14ac:dyDescent="0.25">
      <c r="AI262" s="36"/>
      <c r="AJ262" s="36"/>
      <c r="AP262" s="9"/>
      <c r="AQ262" s="9"/>
    </row>
    <row r="263" spans="35:43" x14ac:dyDescent="0.25">
      <c r="AI263" s="36"/>
      <c r="AJ263" s="36"/>
      <c r="AP263" s="9"/>
      <c r="AQ263" s="9"/>
    </row>
    <row r="264" spans="35:43" x14ac:dyDescent="0.25">
      <c r="AI264" s="36"/>
      <c r="AJ264" s="36"/>
      <c r="AP264" s="9"/>
      <c r="AQ264" s="9"/>
    </row>
    <row r="265" spans="35:43" x14ac:dyDescent="0.25">
      <c r="AI265" s="36"/>
      <c r="AJ265" s="36"/>
      <c r="AP265" s="9"/>
      <c r="AQ265" s="9"/>
    </row>
    <row r="266" spans="35:43" x14ac:dyDescent="0.25">
      <c r="AI266" s="36"/>
      <c r="AJ266" s="36"/>
      <c r="AP266" s="9"/>
      <c r="AQ266" s="9"/>
    </row>
    <row r="267" spans="35:43" x14ac:dyDescent="0.25">
      <c r="AI267" s="36"/>
      <c r="AJ267" s="36"/>
      <c r="AP267" s="9"/>
      <c r="AQ267" s="9"/>
    </row>
    <row r="268" spans="35:43" x14ac:dyDescent="0.25">
      <c r="AI268" s="36"/>
      <c r="AJ268" s="36"/>
      <c r="AP268" s="9"/>
      <c r="AQ268" s="9"/>
    </row>
    <row r="269" spans="35:43" x14ac:dyDescent="0.25">
      <c r="AI269" s="36"/>
      <c r="AJ269" s="36"/>
      <c r="AP269" s="9"/>
      <c r="AQ269" s="9"/>
    </row>
    <row r="270" spans="35:43" x14ac:dyDescent="0.25">
      <c r="AI270" s="36"/>
      <c r="AJ270" s="36"/>
      <c r="AP270" s="9"/>
      <c r="AQ270" s="9"/>
    </row>
    <row r="271" spans="35:43" x14ac:dyDescent="0.25">
      <c r="AI271" s="36"/>
      <c r="AJ271" s="36"/>
      <c r="AP271" s="9"/>
      <c r="AQ271" s="9"/>
    </row>
    <row r="272" spans="35:43" x14ac:dyDescent="0.25">
      <c r="AI272" s="36"/>
      <c r="AJ272" s="36"/>
      <c r="AP272" s="9"/>
      <c r="AQ272" s="9"/>
    </row>
    <row r="273" spans="35:43" x14ac:dyDescent="0.25">
      <c r="AI273" s="36"/>
      <c r="AJ273" s="36"/>
      <c r="AP273" s="9"/>
      <c r="AQ273" s="9"/>
    </row>
    <row r="274" spans="35:43" x14ac:dyDescent="0.25">
      <c r="AI274" s="36"/>
      <c r="AJ274" s="36"/>
      <c r="AP274" s="9"/>
      <c r="AQ274" s="9"/>
    </row>
    <row r="275" spans="35:43" x14ac:dyDescent="0.25">
      <c r="AI275" s="36"/>
      <c r="AJ275" s="36"/>
      <c r="AP275" s="9"/>
      <c r="AQ275" s="9"/>
    </row>
    <row r="276" spans="35:43" x14ac:dyDescent="0.25">
      <c r="AI276" s="36"/>
      <c r="AJ276" s="36"/>
      <c r="AP276" s="9"/>
      <c r="AQ276" s="9"/>
    </row>
    <row r="277" spans="35:43" x14ac:dyDescent="0.25">
      <c r="AI277" s="36"/>
      <c r="AJ277" s="36"/>
      <c r="AP277" s="9"/>
      <c r="AQ277" s="9"/>
    </row>
    <row r="278" spans="35:43" x14ac:dyDescent="0.25">
      <c r="AI278" s="36"/>
      <c r="AJ278" s="36"/>
      <c r="AP278" s="9"/>
      <c r="AQ278" s="9"/>
    </row>
    <row r="279" spans="35:43" x14ac:dyDescent="0.25">
      <c r="AI279" s="36"/>
      <c r="AJ279" s="36"/>
      <c r="AP279" s="9"/>
      <c r="AQ279" s="9"/>
    </row>
    <row r="280" spans="35:43" x14ac:dyDescent="0.25">
      <c r="AI280" s="36"/>
      <c r="AJ280" s="36"/>
      <c r="AP280" s="9"/>
      <c r="AQ280" s="9"/>
    </row>
    <row r="281" spans="35:43" x14ac:dyDescent="0.25">
      <c r="AI281" s="36"/>
      <c r="AJ281" s="36"/>
      <c r="AP281" s="9"/>
      <c r="AQ281" s="9"/>
    </row>
    <row r="282" spans="35:43" x14ac:dyDescent="0.25">
      <c r="AI282" s="36"/>
      <c r="AJ282" s="36"/>
      <c r="AP282" s="9"/>
      <c r="AQ282" s="9"/>
    </row>
    <row r="283" spans="35:43" x14ac:dyDescent="0.25">
      <c r="AI283" s="36"/>
      <c r="AJ283" s="36"/>
      <c r="AP283" s="9"/>
      <c r="AQ283" s="9"/>
    </row>
    <row r="284" spans="35:43" x14ac:dyDescent="0.25">
      <c r="AI284" s="36"/>
      <c r="AJ284" s="36"/>
      <c r="AP284" s="9"/>
      <c r="AQ284" s="9"/>
    </row>
    <row r="285" spans="35:43" x14ac:dyDescent="0.25">
      <c r="AI285" s="36"/>
      <c r="AJ285" s="36"/>
      <c r="AP285" s="9"/>
      <c r="AQ285" s="9"/>
    </row>
    <row r="286" spans="35:43" x14ac:dyDescent="0.25">
      <c r="AI286" s="36"/>
      <c r="AJ286" s="36"/>
      <c r="AP286" s="9"/>
      <c r="AQ286" s="9"/>
    </row>
    <row r="287" spans="35:43" x14ac:dyDescent="0.25">
      <c r="AI287" s="36"/>
      <c r="AJ287" s="36"/>
      <c r="AP287" s="9"/>
      <c r="AQ287" s="9"/>
    </row>
    <row r="288" spans="35:43" x14ac:dyDescent="0.25">
      <c r="AI288" s="36"/>
      <c r="AJ288" s="36"/>
      <c r="AP288" s="9"/>
      <c r="AQ288" s="9"/>
    </row>
    <row r="289" spans="35:43" x14ac:dyDescent="0.25">
      <c r="AI289" s="36"/>
      <c r="AJ289" s="36"/>
      <c r="AP289" s="9"/>
      <c r="AQ289" s="9"/>
    </row>
    <row r="290" spans="35:43" x14ac:dyDescent="0.25">
      <c r="AI290" s="36"/>
      <c r="AJ290" s="36"/>
      <c r="AP290" s="9"/>
      <c r="AQ290" s="9"/>
    </row>
    <row r="291" spans="35:43" x14ac:dyDescent="0.25">
      <c r="AI291" s="36"/>
      <c r="AJ291" s="36"/>
      <c r="AP291" s="9"/>
      <c r="AQ291" s="9"/>
    </row>
    <row r="292" spans="35:43" x14ac:dyDescent="0.25">
      <c r="AI292" s="36"/>
      <c r="AJ292" s="36"/>
      <c r="AP292" s="9"/>
      <c r="AQ292" s="9"/>
    </row>
    <row r="293" spans="35:43" x14ac:dyDescent="0.25">
      <c r="AI293" s="36"/>
      <c r="AJ293" s="36"/>
      <c r="AP293" s="9"/>
      <c r="AQ293" s="9"/>
    </row>
    <row r="294" spans="35:43" x14ac:dyDescent="0.25">
      <c r="AI294" s="36"/>
      <c r="AJ294" s="36"/>
      <c r="AP294" s="9"/>
      <c r="AQ294" s="9"/>
    </row>
    <row r="295" spans="35:43" x14ac:dyDescent="0.25">
      <c r="AI295" s="36"/>
      <c r="AJ295" s="36"/>
      <c r="AP295" s="9"/>
      <c r="AQ295" s="9"/>
    </row>
    <row r="296" spans="35:43" x14ac:dyDescent="0.25">
      <c r="AI296" s="36"/>
      <c r="AJ296" s="36"/>
      <c r="AP296" s="9"/>
      <c r="AQ296" s="9"/>
    </row>
    <row r="297" spans="35:43" x14ac:dyDescent="0.25">
      <c r="AI297" s="36"/>
      <c r="AJ297" s="36"/>
      <c r="AP297" s="9"/>
      <c r="AQ297" s="9"/>
    </row>
    <row r="298" spans="35:43" x14ac:dyDescent="0.25">
      <c r="AI298" s="36"/>
      <c r="AJ298" s="36"/>
      <c r="AP298" s="9"/>
      <c r="AQ298" s="9"/>
    </row>
    <row r="299" spans="35:43" x14ac:dyDescent="0.25">
      <c r="AI299" s="36"/>
      <c r="AJ299" s="36"/>
      <c r="AP299" s="9"/>
      <c r="AQ299" s="9"/>
    </row>
    <row r="300" spans="35:43" x14ac:dyDescent="0.25">
      <c r="AI300" s="36"/>
      <c r="AJ300" s="36"/>
      <c r="AP300" s="9"/>
      <c r="AQ300" s="9"/>
    </row>
    <row r="301" spans="35:43" x14ac:dyDescent="0.25">
      <c r="AI301" s="36"/>
      <c r="AJ301" s="36"/>
      <c r="AP301" s="9"/>
      <c r="AQ301" s="9"/>
    </row>
    <row r="302" spans="35:43" x14ac:dyDescent="0.25">
      <c r="AI302" s="36"/>
      <c r="AJ302" s="36"/>
      <c r="AP302" s="9"/>
      <c r="AQ302" s="9"/>
    </row>
    <row r="303" spans="35:43" x14ac:dyDescent="0.25">
      <c r="AI303" s="36"/>
      <c r="AJ303" s="36"/>
      <c r="AP303" s="9"/>
      <c r="AQ303" s="9"/>
    </row>
    <row r="304" spans="35:43" x14ac:dyDescent="0.25">
      <c r="AI304" s="36"/>
      <c r="AJ304" s="36"/>
      <c r="AP304" s="9"/>
      <c r="AQ304" s="9"/>
    </row>
    <row r="305" spans="35:43" x14ac:dyDescent="0.25">
      <c r="AI305" s="36"/>
      <c r="AJ305" s="36"/>
      <c r="AP305" s="9"/>
      <c r="AQ305" s="9"/>
    </row>
    <row r="306" spans="35:43" x14ac:dyDescent="0.25">
      <c r="AI306" s="36"/>
      <c r="AJ306" s="36"/>
      <c r="AP306" s="9"/>
      <c r="AQ306" s="9"/>
    </row>
    <row r="307" spans="35:43" x14ac:dyDescent="0.25">
      <c r="AI307" s="36"/>
      <c r="AJ307" s="36"/>
      <c r="AP307" s="9"/>
      <c r="AQ307" s="9"/>
    </row>
    <row r="308" spans="35:43" x14ac:dyDescent="0.25">
      <c r="AI308" s="36"/>
      <c r="AJ308" s="36"/>
      <c r="AP308" s="9"/>
      <c r="AQ308" s="9"/>
    </row>
    <row r="309" spans="35:43" x14ac:dyDescent="0.25">
      <c r="AI309" s="36"/>
      <c r="AJ309" s="36"/>
      <c r="AP309" s="9"/>
      <c r="AQ309" s="9"/>
    </row>
    <row r="310" spans="35:43" x14ac:dyDescent="0.25">
      <c r="AI310" s="36"/>
      <c r="AJ310" s="36"/>
      <c r="AP310" s="9"/>
      <c r="AQ310" s="9"/>
    </row>
    <row r="311" spans="35:43" x14ac:dyDescent="0.25">
      <c r="AI311" s="36"/>
      <c r="AJ311" s="36"/>
      <c r="AP311" s="9"/>
      <c r="AQ311" s="9"/>
    </row>
    <row r="312" spans="35:43" x14ac:dyDescent="0.25">
      <c r="AI312" s="36"/>
      <c r="AJ312" s="36"/>
      <c r="AP312" s="9"/>
      <c r="AQ312" s="9"/>
    </row>
    <row r="313" spans="35:43" x14ac:dyDescent="0.25">
      <c r="AI313" s="36"/>
      <c r="AJ313" s="36"/>
      <c r="AP313" s="9"/>
      <c r="AQ313" s="9"/>
    </row>
    <row r="314" spans="35:43" x14ac:dyDescent="0.25">
      <c r="AI314" s="36"/>
      <c r="AJ314" s="36"/>
      <c r="AP314" s="9"/>
      <c r="AQ314" s="9"/>
    </row>
    <row r="315" spans="35:43" x14ac:dyDescent="0.25">
      <c r="AI315" s="36"/>
      <c r="AJ315" s="36"/>
      <c r="AP315" s="9"/>
      <c r="AQ315" s="9"/>
    </row>
    <row r="316" spans="35:43" x14ac:dyDescent="0.25">
      <c r="AI316" s="36"/>
      <c r="AJ316" s="36"/>
      <c r="AP316" s="9"/>
      <c r="AQ316" s="9"/>
    </row>
    <row r="317" spans="35:43" x14ac:dyDescent="0.25">
      <c r="AI317" s="36"/>
      <c r="AJ317" s="36"/>
      <c r="AP317" s="9"/>
      <c r="AQ317" s="9"/>
    </row>
    <row r="318" spans="35:43" x14ac:dyDescent="0.25">
      <c r="AI318" s="36"/>
      <c r="AJ318" s="36"/>
      <c r="AP318" s="9"/>
      <c r="AQ318" s="9"/>
    </row>
    <row r="319" spans="35:43" x14ac:dyDescent="0.25">
      <c r="AI319" s="36"/>
      <c r="AJ319" s="36"/>
      <c r="AP319" s="9"/>
      <c r="AQ319" s="9"/>
    </row>
    <row r="320" spans="35:43" x14ac:dyDescent="0.25">
      <c r="AI320" s="36"/>
      <c r="AJ320" s="36"/>
      <c r="AP320" s="9"/>
      <c r="AQ320" s="9"/>
    </row>
    <row r="321" spans="35:43" x14ac:dyDescent="0.25">
      <c r="AI321" s="36"/>
      <c r="AJ321" s="36"/>
      <c r="AP321" s="9"/>
      <c r="AQ321" s="9"/>
    </row>
    <row r="322" spans="35:43" x14ac:dyDescent="0.25">
      <c r="AI322" s="36"/>
      <c r="AJ322" s="36"/>
      <c r="AP322" s="9"/>
      <c r="AQ322" s="9"/>
    </row>
    <row r="323" spans="35:43" x14ac:dyDescent="0.25">
      <c r="AI323" s="36"/>
      <c r="AJ323" s="36"/>
      <c r="AP323" s="9"/>
      <c r="AQ323" s="9"/>
    </row>
    <row r="324" spans="35:43" x14ac:dyDescent="0.25">
      <c r="AI324" s="36"/>
      <c r="AJ324" s="36"/>
      <c r="AP324" s="9"/>
      <c r="AQ324" s="9"/>
    </row>
    <row r="325" spans="35:43" x14ac:dyDescent="0.25">
      <c r="AI325" s="36"/>
      <c r="AJ325" s="36"/>
      <c r="AP325" s="9"/>
      <c r="AQ325" s="9"/>
    </row>
    <row r="326" spans="35:43" x14ac:dyDescent="0.25">
      <c r="AI326" s="36"/>
      <c r="AJ326" s="36"/>
      <c r="AP326" s="9"/>
      <c r="AQ326" s="9"/>
    </row>
    <row r="327" spans="35:43" x14ac:dyDescent="0.25">
      <c r="AI327" s="36"/>
      <c r="AJ327" s="36"/>
      <c r="AP327" s="9"/>
      <c r="AQ327" s="9"/>
    </row>
    <row r="328" spans="35:43" x14ac:dyDescent="0.25">
      <c r="AI328" s="36"/>
      <c r="AJ328" s="36"/>
      <c r="AP328" s="9"/>
      <c r="AQ328" s="9"/>
    </row>
    <row r="329" spans="35:43" x14ac:dyDescent="0.25">
      <c r="AI329" s="36"/>
      <c r="AJ329" s="36"/>
      <c r="AP329" s="9"/>
      <c r="AQ329" s="9"/>
    </row>
    <row r="330" spans="35:43" x14ac:dyDescent="0.25">
      <c r="AI330" s="36"/>
      <c r="AJ330" s="36"/>
      <c r="AP330" s="9"/>
      <c r="AQ330" s="9"/>
    </row>
    <row r="331" spans="35:43" x14ac:dyDescent="0.25">
      <c r="AI331" s="36"/>
      <c r="AJ331" s="36"/>
      <c r="AP331" s="9"/>
      <c r="AQ331" s="9"/>
    </row>
    <row r="332" spans="35:43" x14ac:dyDescent="0.25">
      <c r="AI332" s="36"/>
      <c r="AJ332" s="36"/>
      <c r="AP332" s="9"/>
      <c r="AQ332" s="9"/>
    </row>
    <row r="333" spans="35:43" x14ac:dyDescent="0.25">
      <c r="AI333" s="36"/>
      <c r="AJ333" s="36"/>
      <c r="AP333" s="9"/>
      <c r="AQ333" s="9"/>
    </row>
    <row r="334" spans="35:43" x14ac:dyDescent="0.25">
      <c r="AI334" s="36"/>
      <c r="AJ334" s="36"/>
      <c r="AP334" s="9"/>
      <c r="AQ334" s="9"/>
    </row>
    <row r="335" spans="35:43" x14ac:dyDescent="0.25">
      <c r="AI335" s="36"/>
      <c r="AJ335" s="36"/>
      <c r="AP335" s="9"/>
      <c r="AQ335" s="9"/>
    </row>
    <row r="336" spans="35:43" x14ac:dyDescent="0.25">
      <c r="AI336" s="36"/>
      <c r="AJ336" s="36"/>
      <c r="AP336" s="9"/>
      <c r="AQ336" s="9"/>
    </row>
    <row r="337" spans="35:43" x14ac:dyDescent="0.25">
      <c r="AI337" s="36"/>
      <c r="AJ337" s="36"/>
      <c r="AP337" s="9"/>
      <c r="AQ337" s="9"/>
    </row>
    <row r="338" spans="35:43" x14ac:dyDescent="0.25">
      <c r="AI338" s="36"/>
      <c r="AJ338" s="36"/>
      <c r="AP338" s="9"/>
      <c r="AQ338" s="9"/>
    </row>
    <row r="339" spans="35:43" x14ac:dyDescent="0.25">
      <c r="AI339" s="36"/>
      <c r="AJ339" s="36"/>
      <c r="AP339" s="9"/>
      <c r="AQ339" s="9"/>
    </row>
    <row r="340" spans="35:43" x14ac:dyDescent="0.25">
      <c r="AI340" s="36"/>
      <c r="AJ340" s="36"/>
      <c r="AP340" s="9"/>
      <c r="AQ340" s="9"/>
    </row>
    <row r="341" spans="35:43" x14ac:dyDescent="0.25">
      <c r="AI341" s="36"/>
      <c r="AJ341" s="36"/>
      <c r="AP341" s="9"/>
      <c r="AQ341" s="9"/>
    </row>
    <row r="342" spans="35:43" x14ac:dyDescent="0.25">
      <c r="AI342" s="36"/>
      <c r="AJ342" s="36"/>
      <c r="AP342" s="9"/>
      <c r="AQ342" s="9"/>
    </row>
    <row r="343" spans="35:43" x14ac:dyDescent="0.25">
      <c r="AI343" s="36"/>
      <c r="AJ343" s="36"/>
      <c r="AP343" s="9"/>
      <c r="AQ343" s="9"/>
    </row>
    <row r="344" spans="35:43" x14ac:dyDescent="0.25">
      <c r="AI344" s="36"/>
      <c r="AJ344" s="36"/>
      <c r="AP344" s="9"/>
      <c r="AQ344" s="9"/>
    </row>
    <row r="345" spans="35:43" x14ac:dyDescent="0.25">
      <c r="AI345" s="36"/>
      <c r="AJ345" s="36"/>
      <c r="AP345" s="9"/>
      <c r="AQ345" s="9"/>
    </row>
    <row r="346" spans="35:43" x14ac:dyDescent="0.25">
      <c r="AI346" s="36"/>
      <c r="AJ346" s="36"/>
      <c r="AP346" s="9"/>
      <c r="AQ346" s="9"/>
    </row>
    <row r="347" spans="35:43" x14ac:dyDescent="0.25">
      <c r="AI347" s="36"/>
      <c r="AJ347" s="36"/>
      <c r="AP347" s="9"/>
      <c r="AQ347" s="9"/>
    </row>
    <row r="348" spans="35:43" x14ac:dyDescent="0.25">
      <c r="AI348" s="36"/>
      <c r="AJ348" s="36"/>
      <c r="AP348" s="9"/>
      <c r="AQ348" s="9"/>
    </row>
    <row r="349" spans="35:43" x14ac:dyDescent="0.25">
      <c r="AI349" s="36"/>
      <c r="AJ349" s="36"/>
      <c r="AP349" s="9"/>
      <c r="AQ349" s="9"/>
    </row>
    <row r="350" spans="35:43" x14ac:dyDescent="0.25">
      <c r="AI350" s="36"/>
      <c r="AJ350" s="36"/>
      <c r="AP350" s="9"/>
      <c r="AQ350" s="9"/>
    </row>
    <row r="351" spans="35:43" x14ac:dyDescent="0.25">
      <c r="AI351" s="36"/>
      <c r="AJ351" s="36"/>
      <c r="AP351" s="9"/>
      <c r="AQ351" s="9"/>
    </row>
    <row r="352" spans="35:43" x14ac:dyDescent="0.25">
      <c r="AI352" s="36"/>
      <c r="AJ352" s="36"/>
      <c r="AP352" s="9"/>
      <c r="AQ352" s="9"/>
    </row>
    <row r="353" spans="35:43" x14ac:dyDescent="0.25">
      <c r="AI353" s="36"/>
      <c r="AJ353" s="36"/>
      <c r="AP353" s="9"/>
      <c r="AQ353" s="9"/>
    </row>
    <row r="354" spans="35:43" x14ac:dyDescent="0.25">
      <c r="AI354" s="36"/>
      <c r="AJ354" s="36"/>
      <c r="AP354" s="9"/>
      <c r="AQ354" s="9"/>
    </row>
    <row r="355" spans="35:43" x14ac:dyDescent="0.25">
      <c r="AI355" s="36"/>
      <c r="AJ355" s="36"/>
      <c r="AP355" s="9"/>
      <c r="AQ355" s="9"/>
    </row>
    <row r="356" spans="35:43" x14ac:dyDescent="0.25">
      <c r="AI356" s="36"/>
      <c r="AJ356" s="36"/>
      <c r="AP356" s="9"/>
      <c r="AQ356" s="9"/>
    </row>
    <row r="357" spans="35:43" x14ac:dyDescent="0.25">
      <c r="AI357" s="36"/>
      <c r="AJ357" s="36"/>
      <c r="AP357" s="9"/>
      <c r="AQ357" s="9"/>
    </row>
    <row r="358" spans="35:43" x14ac:dyDescent="0.25">
      <c r="AI358" s="36"/>
      <c r="AJ358" s="36"/>
      <c r="AP358" s="9"/>
      <c r="AQ358" s="9"/>
    </row>
    <row r="359" spans="35:43" x14ac:dyDescent="0.25">
      <c r="AI359" s="36"/>
      <c r="AJ359" s="36"/>
      <c r="AP359" s="9"/>
      <c r="AQ359" s="9"/>
    </row>
    <row r="360" spans="35:43" x14ac:dyDescent="0.25">
      <c r="AI360" s="36"/>
      <c r="AJ360" s="36"/>
      <c r="AP360" s="9"/>
      <c r="AQ360" s="9"/>
    </row>
    <row r="361" spans="35:43" x14ac:dyDescent="0.25">
      <c r="AI361" s="36"/>
      <c r="AJ361" s="36"/>
      <c r="AP361" s="9"/>
      <c r="AQ361" s="9"/>
    </row>
    <row r="362" spans="35:43" x14ac:dyDescent="0.25">
      <c r="AI362" s="36"/>
      <c r="AJ362" s="36"/>
      <c r="AP362" s="9"/>
      <c r="AQ362" s="9"/>
    </row>
    <row r="363" spans="35:43" x14ac:dyDescent="0.25">
      <c r="AI363" s="36"/>
      <c r="AJ363" s="36"/>
      <c r="AP363" s="9"/>
      <c r="AQ363" s="9"/>
    </row>
    <row r="364" spans="35:43" x14ac:dyDescent="0.25">
      <c r="AI364" s="36"/>
      <c r="AJ364" s="36"/>
      <c r="AP364" s="9"/>
      <c r="AQ364" s="9"/>
    </row>
    <row r="365" spans="35:43" x14ac:dyDescent="0.25">
      <c r="AI365" s="36"/>
      <c r="AJ365" s="36"/>
      <c r="AP365" s="9"/>
      <c r="AQ365" s="9"/>
    </row>
    <row r="366" spans="35:43" x14ac:dyDescent="0.25">
      <c r="AI366" s="36"/>
      <c r="AJ366" s="36"/>
      <c r="AP366" s="9"/>
      <c r="AQ366" s="9"/>
    </row>
    <row r="367" spans="35:43" x14ac:dyDescent="0.25">
      <c r="AI367" s="36"/>
      <c r="AJ367" s="36"/>
      <c r="AP367" s="9"/>
      <c r="AQ367" s="9"/>
    </row>
    <row r="368" spans="35:43" x14ac:dyDescent="0.25">
      <c r="AI368" s="36"/>
      <c r="AJ368" s="36"/>
      <c r="AP368" s="9"/>
      <c r="AQ368" s="9"/>
    </row>
    <row r="369" spans="35:43" x14ac:dyDescent="0.25">
      <c r="AI369" s="36"/>
      <c r="AJ369" s="36"/>
      <c r="AP369" s="9"/>
      <c r="AQ369" s="9"/>
    </row>
    <row r="370" spans="35:43" x14ac:dyDescent="0.25">
      <c r="AI370" s="36"/>
      <c r="AJ370" s="36"/>
      <c r="AP370" s="9"/>
      <c r="AQ370" s="9"/>
    </row>
    <row r="371" spans="35:43" x14ac:dyDescent="0.25">
      <c r="AI371" s="36"/>
      <c r="AJ371" s="36"/>
      <c r="AP371" s="9"/>
      <c r="AQ371" s="9"/>
    </row>
    <row r="372" spans="35:43" x14ac:dyDescent="0.25">
      <c r="AI372" s="36"/>
      <c r="AJ372" s="36"/>
      <c r="AP372" s="9"/>
      <c r="AQ372" s="9"/>
    </row>
    <row r="373" spans="35:43" x14ac:dyDescent="0.25">
      <c r="AI373" s="36"/>
      <c r="AJ373" s="36"/>
      <c r="AP373" s="9"/>
      <c r="AQ373" s="9"/>
    </row>
    <row r="374" spans="35:43" x14ac:dyDescent="0.25">
      <c r="AI374" s="36"/>
      <c r="AJ374" s="36"/>
      <c r="AP374" s="9"/>
      <c r="AQ374" s="9"/>
    </row>
    <row r="375" spans="35:43" x14ac:dyDescent="0.25">
      <c r="AI375" s="36"/>
      <c r="AJ375" s="36"/>
      <c r="AP375" s="9"/>
      <c r="AQ375" s="9"/>
    </row>
    <row r="376" spans="35:43" x14ac:dyDescent="0.25">
      <c r="AI376" s="36"/>
      <c r="AJ376" s="36"/>
      <c r="AP376" s="9"/>
      <c r="AQ376" s="9"/>
    </row>
    <row r="377" spans="35:43" x14ac:dyDescent="0.25">
      <c r="AI377" s="36"/>
      <c r="AJ377" s="36"/>
      <c r="AP377" s="9"/>
      <c r="AQ377" s="9"/>
    </row>
    <row r="378" spans="35:43" x14ac:dyDescent="0.25">
      <c r="AI378" s="36"/>
      <c r="AJ378" s="36"/>
      <c r="AP378" s="9"/>
      <c r="AQ378" s="9"/>
    </row>
    <row r="379" spans="35:43" x14ac:dyDescent="0.25">
      <c r="AI379" s="36"/>
      <c r="AJ379" s="36"/>
      <c r="AP379" s="9"/>
      <c r="AQ379" s="9"/>
    </row>
    <row r="380" spans="35:43" x14ac:dyDescent="0.25">
      <c r="AI380" s="36"/>
      <c r="AJ380" s="36"/>
      <c r="AP380" s="9"/>
      <c r="AQ380" s="9"/>
    </row>
    <row r="381" spans="35:43" x14ac:dyDescent="0.25">
      <c r="AI381" s="36"/>
      <c r="AJ381" s="36"/>
      <c r="AP381" s="9"/>
      <c r="AQ381" s="9"/>
    </row>
    <row r="382" spans="35:43" x14ac:dyDescent="0.25">
      <c r="AI382" s="36"/>
      <c r="AJ382" s="36"/>
      <c r="AP382" s="9"/>
      <c r="AQ382" s="9"/>
    </row>
    <row r="383" spans="35:43" x14ac:dyDescent="0.25">
      <c r="AI383" s="36"/>
      <c r="AJ383" s="36"/>
      <c r="AP383" s="9"/>
      <c r="AQ383" s="9"/>
    </row>
    <row r="384" spans="35:43" x14ac:dyDescent="0.25">
      <c r="AI384" s="36"/>
      <c r="AJ384" s="36"/>
      <c r="AP384" s="9"/>
      <c r="AQ384" s="9"/>
    </row>
    <row r="385" spans="35:43" x14ac:dyDescent="0.25">
      <c r="AI385" s="36"/>
      <c r="AJ385" s="36"/>
      <c r="AP385" s="9"/>
      <c r="AQ385" s="9"/>
    </row>
    <row r="386" spans="35:43" x14ac:dyDescent="0.25">
      <c r="AI386" s="36"/>
      <c r="AJ386" s="36"/>
      <c r="AP386" s="9"/>
      <c r="AQ386" s="9"/>
    </row>
    <row r="387" spans="35:43" x14ac:dyDescent="0.25">
      <c r="AI387" s="36"/>
      <c r="AJ387" s="36"/>
      <c r="AP387" s="9"/>
      <c r="AQ387" s="9"/>
    </row>
    <row r="388" spans="35:43" x14ac:dyDescent="0.25">
      <c r="AI388" s="36"/>
      <c r="AJ388" s="36"/>
      <c r="AP388" s="9"/>
      <c r="AQ388" s="9"/>
    </row>
    <row r="389" spans="35:43" x14ac:dyDescent="0.25">
      <c r="AI389" s="36"/>
      <c r="AJ389" s="36"/>
      <c r="AP389" s="9"/>
      <c r="AQ389" s="9"/>
    </row>
    <row r="390" spans="35:43" x14ac:dyDescent="0.25">
      <c r="AI390" s="36"/>
      <c r="AJ390" s="36"/>
      <c r="AP390" s="9"/>
      <c r="AQ390" s="9"/>
    </row>
    <row r="391" spans="35:43" x14ac:dyDescent="0.25">
      <c r="AI391" s="36"/>
      <c r="AJ391" s="36"/>
      <c r="AP391" s="9"/>
      <c r="AQ391" s="9"/>
    </row>
    <row r="392" spans="35:43" x14ac:dyDescent="0.25">
      <c r="AI392" s="36"/>
      <c r="AJ392" s="36"/>
      <c r="AP392" s="9"/>
      <c r="AQ392" s="9"/>
    </row>
    <row r="393" spans="35:43" x14ac:dyDescent="0.25">
      <c r="AI393" s="36"/>
      <c r="AJ393" s="36"/>
      <c r="AP393" s="9"/>
      <c r="AQ393" s="9"/>
    </row>
    <row r="394" spans="35:43" x14ac:dyDescent="0.25">
      <c r="AI394" s="36"/>
      <c r="AJ394" s="36"/>
      <c r="AP394" s="9"/>
      <c r="AQ394" s="9"/>
    </row>
    <row r="395" spans="35:43" x14ac:dyDescent="0.25">
      <c r="AI395" s="36"/>
      <c r="AJ395" s="36"/>
      <c r="AP395" s="9"/>
      <c r="AQ395" s="9"/>
    </row>
    <row r="396" spans="35:43" x14ac:dyDescent="0.25">
      <c r="AI396" s="36"/>
      <c r="AJ396" s="36"/>
      <c r="AP396" s="9"/>
      <c r="AQ396" s="9"/>
    </row>
    <row r="397" spans="35:43" x14ac:dyDescent="0.25">
      <c r="AI397" s="36"/>
      <c r="AJ397" s="36"/>
      <c r="AP397" s="9"/>
      <c r="AQ397" s="9"/>
    </row>
    <row r="398" spans="35:43" x14ac:dyDescent="0.25">
      <c r="AI398" s="36"/>
      <c r="AJ398" s="36"/>
      <c r="AP398" s="9"/>
      <c r="AQ398" s="9"/>
    </row>
    <row r="399" spans="35:43" x14ac:dyDescent="0.25">
      <c r="AI399" s="36"/>
      <c r="AJ399" s="36"/>
      <c r="AP399" s="9"/>
      <c r="AQ399" s="9"/>
    </row>
    <row r="400" spans="35:43" x14ac:dyDescent="0.25">
      <c r="AI400" s="36"/>
      <c r="AJ400" s="36"/>
      <c r="AP400" s="9"/>
      <c r="AQ400" s="9"/>
    </row>
    <row r="401" spans="35:43" x14ac:dyDescent="0.25">
      <c r="AI401" s="36"/>
      <c r="AJ401" s="36"/>
      <c r="AP401" s="9"/>
      <c r="AQ401" s="9"/>
    </row>
    <row r="402" spans="35:43" x14ac:dyDescent="0.25">
      <c r="AI402" s="36"/>
      <c r="AJ402" s="36"/>
      <c r="AP402" s="9"/>
      <c r="AQ402" s="9"/>
    </row>
    <row r="403" spans="35:43" x14ac:dyDescent="0.25">
      <c r="AI403" s="36"/>
      <c r="AJ403" s="36"/>
      <c r="AP403" s="9"/>
      <c r="AQ403" s="9"/>
    </row>
    <row r="404" spans="35:43" x14ac:dyDescent="0.25">
      <c r="AI404" s="36"/>
      <c r="AJ404" s="36"/>
      <c r="AP404" s="9"/>
      <c r="AQ404" s="9"/>
    </row>
    <row r="405" spans="35:43" x14ac:dyDescent="0.25">
      <c r="AI405" s="36"/>
      <c r="AJ405" s="36"/>
      <c r="AP405" s="9"/>
      <c r="AQ405" s="9"/>
    </row>
    <row r="406" spans="35:43" x14ac:dyDescent="0.25">
      <c r="AI406" s="36"/>
      <c r="AJ406" s="36"/>
      <c r="AP406" s="9"/>
      <c r="AQ406" s="9"/>
    </row>
    <row r="407" spans="35:43" x14ac:dyDescent="0.25">
      <c r="AI407" s="36"/>
      <c r="AJ407" s="36"/>
      <c r="AP407" s="9"/>
      <c r="AQ407" s="9"/>
    </row>
    <row r="408" spans="35:43" x14ac:dyDescent="0.25">
      <c r="AI408" s="36"/>
      <c r="AJ408" s="36"/>
      <c r="AP408" s="9"/>
      <c r="AQ408" s="9"/>
    </row>
    <row r="409" spans="35:43" x14ac:dyDescent="0.25">
      <c r="AI409" s="36"/>
      <c r="AJ409" s="36"/>
      <c r="AP409" s="9"/>
      <c r="AQ409" s="9"/>
    </row>
    <row r="410" spans="35:43" x14ac:dyDescent="0.25">
      <c r="AI410" s="36"/>
      <c r="AJ410" s="36"/>
      <c r="AP410" s="9"/>
      <c r="AQ410" s="9"/>
    </row>
    <row r="411" spans="35:43" x14ac:dyDescent="0.25">
      <c r="AI411" s="36"/>
      <c r="AJ411" s="36"/>
      <c r="AP411" s="9"/>
      <c r="AQ411" s="9"/>
    </row>
    <row r="412" spans="35:43" x14ac:dyDescent="0.25">
      <c r="AI412" s="36"/>
      <c r="AJ412" s="36"/>
      <c r="AP412" s="9"/>
      <c r="AQ412" s="9"/>
    </row>
    <row r="413" spans="35:43" x14ac:dyDescent="0.25">
      <c r="AI413" s="36"/>
      <c r="AJ413" s="36"/>
      <c r="AP413" s="9"/>
      <c r="AQ413" s="9"/>
    </row>
    <row r="414" spans="35:43" x14ac:dyDescent="0.25">
      <c r="AI414" s="36"/>
      <c r="AJ414" s="36"/>
      <c r="AP414" s="9"/>
      <c r="AQ414" s="9"/>
    </row>
    <row r="415" spans="35:43" x14ac:dyDescent="0.25">
      <c r="AI415" s="36"/>
      <c r="AJ415" s="36"/>
      <c r="AP415" s="9"/>
      <c r="AQ415" s="9"/>
    </row>
    <row r="416" spans="35:43" x14ac:dyDescent="0.25">
      <c r="AI416" s="36"/>
      <c r="AJ416" s="36"/>
      <c r="AP416" s="9"/>
      <c r="AQ416" s="9"/>
    </row>
    <row r="417" spans="35:43" x14ac:dyDescent="0.25">
      <c r="AI417" s="36"/>
      <c r="AJ417" s="36"/>
      <c r="AP417" s="9"/>
      <c r="AQ417" s="9"/>
    </row>
    <row r="418" spans="35:43" x14ac:dyDescent="0.25">
      <c r="AI418" s="36"/>
      <c r="AJ418" s="36"/>
      <c r="AP418" s="9"/>
      <c r="AQ418" s="9"/>
    </row>
    <row r="419" spans="35:43" x14ac:dyDescent="0.25">
      <c r="AI419" s="36"/>
      <c r="AJ419" s="36"/>
      <c r="AP419" s="9"/>
      <c r="AQ419" s="9"/>
    </row>
    <row r="420" spans="35:43" x14ac:dyDescent="0.25">
      <c r="AI420" s="36"/>
      <c r="AJ420" s="36"/>
      <c r="AP420" s="9"/>
      <c r="AQ420" s="9"/>
    </row>
    <row r="421" spans="35:43" x14ac:dyDescent="0.25">
      <c r="AI421" s="36"/>
      <c r="AJ421" s="36"/>
      <c r="AP421" s="9"/>
      <c r="AQ421" s="9"/>
    </row>
    <row r="422" spans="35:43" x14ac:dyDescent="0.25">
      <c r="AI422" s="36"/>
      <c r="AJ422" s="36"/>
      <c r="AP422" s="9"/>
      <c r="AQ422" s="9"/>
    </row>
    <row r="423" spans="35:43" x14ac:dyDescent="0.25">
      <c r="AI423" s="36"/>
      <c r="AJ423" s="36"/>
      <c r="AP423" s="9"/>
      <c r="AQ423" s="9"/>
    </row>
    <row r="424" spans="35:43" x14ac:dyDescent="0.25">
      <c r="AI424" s="36"/>
      <c r="AJ424" s="36"/>
      <c r="AP424" s="9"/>
      <c r="AQ424" s="9"/>
    </row>
    <row r="425" spans="35:43" x14ac:dyDescent="0.25">
      <c r="AI425" s="36"/>
      <c r="AJ425" s="36"/>
      <c r="AP425" s="9"/>
      <c r="AQ425" s="9"/>
    </row>
    <row r="426" spans="35:43" x14ac:dyDescent="0.25">
      <c r="AI426" s="36"/>
      <c r="AJ426" s="36"/>
      <c r="AP426" s="9"/>
      <c r="AQ426" s="9"/>
    </row>
    <row r="427" spans="35:43" x14ac:dyDescent="0.25">
      <c r="AI427" s="36"/>
      <c r="AJ427" s="36"/>
      <c r="AP427" s="9"/>
      <c r="AQ427" s="9"/>
    </row>
    <row r="428" spans="35:43" x14ac:dyDescent="0.25">
      <c r="AI428" s="36"/>
      <c r="AJ428" s="36"/>
      <c r="AP428" s="9"/>
      <c r="AQ428" s="9"/>
    </row>
    <row r="429" spans="35:43" x14ac:dyDescent="0.25">
      <c r="AI429" s="36"/>
      <c r="AJ429" s="36"/>
      <c r="AP429" s="9"/>
      <c r="AQ429" s="9"/>
    </row>
    <row r="430" spans="35:43" x14ac:dyDescent="0.25">
      <c r="AI430" s="36"/>
      <c r="AJ430" s="36"/>
      <c r="AP430" s="9"/>
      <c r="AQ430" s="9"/>
    </row>
    <row r="431" spans="35:43" x14ac:dyDescent="0.25">
      <c r="AI431" s="36"/>
      <c r="AJ431" s="36"/>
      <c r="AP431" s="9"/>
      <c r="AQ431" s="9"/>
    </row>
    <row r="432" spans="35:43" x14ac:dyDescent="0.25">
      <c r="AI432" s="36"/>
      <c r="AJ432" s="36"/>
      <c r="AP432" s="9"/>
      <c r="AQ432" s="9"/>
    </row>
    <row r="433" spans="35:43" x14ac:dyDescent="0.25">
      <c r="AI433" s="36"/>
      <c r="AJ433" s="36"/>
      <c r="AP433" s="9"/>
      <c r="AQ433" s="9"/>
    </row>
    <row r="434" spans="35:43" x14ac:dyDescent="0.25">
      <c r="AI434" s="36"/>
      <c r="AJ434" s="36"/>
      <c r="AP434" s="9"/>
      <c r="AQ434" s="9"/>
    </row>
    <row r="435" spans="35:43" x14ac:dyDescent="0.25">
      <c r="AI435" s="36"/>
      <c r="AJ435" s="36"/>
      <c r="AP435" s="9"/>
      <c r="AQ435" s="9"/>
    </row>
    <row r="436" spans="35:43" x14ac:dyDescent="0.25">
      <c r="AI436" s="36"/>
      <c r="AJ436" s="36"/>
      <c r="AP436" s="9"/>
      <c r="AQ436" s="9"/>
    </row>
    <row r="437" spans="35:43" x14ac:dyDescent="0.25">
      <c r="AI437" s="36"/>
      <c r="AJ437" s="36"/>
      <c r="AP437" s="9"/>
      <c r="AQ437" s="9"/>
    </row>
    <row r="438" spans="35:43" x14ac:dyDescent="0.25">
      <c r="AI438" s="36"/>
      <c r="AJ438" s="36"/>
      <c r="AP438" s="9"/>
      <c r="AQ438" s="9"/>
    </row>
    <row r="439" spans="35:43" x14ac:dyDescent="0.25">
      <c r="AI439" s="36"/>
      <c r="AJ439" s="36"/>
      <c r="AP439" s="9"/>
      <c r="AQ439" s="9"/>
    </row>
    <row r="440" spans="35:43" x14ac:dyDescent="0.25">
      <c r="AI440" s="36"/>
      <c r="AJ440" s="36"/>
      <c r="AP440" s="9"/>
      <c r="AQ440" s="9"/>
    </row>
    <row r="441" spans="35:43" x14ac:dyDescent="0.25">
      <c r="AI441" s="36"/>
      <c r="AJ441" s="36"/>
      <c r="AP441" s="9"/>
      <c r="AQ441" s="9"/>
    </row>
    <row r="442" spans="35:43" x14ac:dyDescent="0.25">
      <c r="AI442" s="36"/>
      <c r="AJ442" s="36"/>
      <c r="AP442" s="9"/>
      <c r="AQ442" s="9"/>
    </row>
    <row r="443" spans="35:43" x14ac:dyDescent="0.25">
      <c r="AI443" s="36"/>
      <c r="AJ443" s="36"/>
      <c r="AP443" s="9"/>
      <c r="AQ443" s="9"/>
    </row>
    <row r="444" spans="35:43" x14ac:dyDescent="0.25">
      <c r="AI444" s="36"/>
      <c r="AJ444" s="36"/>
      <c r="AP444" s="9"/>
      <c r="AQ444" s="9"/>
    </row>
    <row r="445" spans="35:43" x14ac:dyDescent="0.25">
      <c r="AI445" s="36"/>
      <c r="AJ445" s="36"/>
      <c r="AP445" s="9"/>
      <c r="AQ445" s="9"/>
    </row>
    <row r="446" spans="35:43" x14ac:dyDescent="0.25">
      <c r="AI446" s="36"/>
      <c r="AJ446" s="36"/>
      <c r="AP446" s="9"/>
      <c r="AQ446" s="9"/>
    </row>
    <row r="447" spans="35:43" x14ac:dyDescent="0.25">
      <c r="AI447" s="36"/>
      <c r="AJ447" s="36"/>
      <c r="AP447" s="9"/>
      <c r="AQ447" s="9"/>
    </row>
    <row r="448" spans="35:43" x14ac:dyDescent="0.25">
      <c r="AI448" s="36"/>
      <c r="AJ448" s="36"/>
      <c r="AP448" s="9"/>
      <c r="AQ448" s="9"/>
    </row>
    <row r="449" spans="35:43" x14ac:dyDescent="0.25">
      <c r="AI449" s="36"/>
      <c r="AJ449" s="36"/>
      <c r="AP449" s="9"/>
      <c r="AQ449" s="9"/>
    </row>
    <row r="450" spans="35:43" x14ac:dyDescent="0.25">
      <c r="AI450" s="36"/>
      <c r="AJ450" s="36"/>
      <c r="AP450" s="9"/>
      <c r="AQ450" s="9"/>
    </row>
    <row r="451" spans="35:43" x14ac:dyDescent="0.25">
      <c r="AI451" s="36"/>
      <c r="AJ451" s="36"/>
      <c r="AP451" s="9"/>
      <c r="AQ451" s="9"/>
    </row>
    <row r="452" spans="35:43" x14ac:dyDescent="0.25">
      <c r="AI452" s="36"/>
      <c r="AJ452" s="36"/>
      <c r="AP452" s="9"/>
      <c r="AQ452" s="9"/>
    </row>
    <row r="453" spans="35:43" x14ac:dyDescent="0.25">
      <c r="AI453" s="36"/>
      <c r="AJ453" s="36"/>
      <c r="AP453" s="9"/>
      <c r="AQ453" s="9"/>
    </row>
    <row r="454" spans="35:43" x14ac:dyDescent="0.25">
      <c r="AI454" s="36"/>
      <c r="AJ454" s="36"/>
      <c r="AP454" s="9"/>
      <c r="AQ454" s="9"/>
    </row>
    <row r="455" spans="35:43" x14ac:dyDescent="0.25">
      <c r="AI455" s="36"/>
      <c r="AJ455" s="36"/>
      <c r="AP455" s="9"/>
      <c r="AQ455" s="9"/>
    </row>
    <row r="456" spans="35:43" x14ac:dyDescent="0.25">
      <c r="AI456" s="36"/>
      <c r="AJ456" s="36"/>
      <c r="AP456" s="9"/>
      <c r="AQ456" s="9"/>
    </row>
    <row r="457" spans="35:43" x14ac:dyDescent="0.25">
      <c r="AI457" s="36"/>
      <c r="AJ457" s="36"/>
      <c r="AP457" s="9"/>
      <c r="AQ457" s="9"/>
    </row>
    <row r="458" spans="35:43" x14ac:dyDescent="0.25">
      <c r="AI458" s="36"/>
      <c r="AJ458" s="36"/>
      <c r="AP458" s="9"/>
      <c r="AQ458" s="9"/>
    </row>
    <row r="459" spans="35:43" x14ac:dyDescent="0.25">
      <c r="AI459" s="36"/>
      <c r="AJ459" s="36"/>
      <c r="AP459" s="9"/>
      <c r="AQ459" s="9"/>
    </row>
    <row r="460" spans="35:43" x14ac:dyDescent="0.25">
      <c r="AI460" s="36"/>
      <c r="AJ460" s="36"/>
      <c r="AP460" s="9"/>
      <c r="AQ460" s="9"/>
    </row>
    <row r="461" spans="35:43" x14ac:dyDescent="0.25">
      <c r="AI461" s="36"/>
      <c r="AJ461" s="36"/>
      <c r="AP461" s="9"/>
      <c r="AQ461" s="9"/>
    </row>
    <row r="462" spans="35:43" x14ac:dyDescent="0.25">
      <c r="AI462" s="36"/>
      <c r="AJ462" s="36"/>
      <c r="AP462" s="9"/>
      <c r="AQ462" s="9"/>
    </row>
    <row r="463" spans="35:43" x14ac:dyDescent="0.25">
      <c r="AI463" s="36"/>
      <c r="AJ463" s="36"/>
      <c r="AP463" s="9"/>
      <c r="AQ463" s="9"/>
    </row>
    <row r="464" spans="35:43" x14ac:dyDescent="0.25">
      <c r="AI464" s="36"/>
      <c r="AJ464" s="36"/>
      <c r="AP464" s="9"/>
      <c r="AQ464" s="9"/>
    </row>
    <row r="465" spans="35:43" x14ac:dyDescent="0.25">
      <c r="AI465" s="36"/>
      <c r="AJ465" s="36"/>
      <c r="AP465" s="9"/>
      <c r="AQ465" s="9"/>
    </row>
    <row r="466" spans="35:43" x14ac:dyDescent="0.25">
      <c r="AI466" s="36"/>
      <c r="AJ466" s="36"/>
      <c r="AP466" s="9"/>
      <c r="AQ466" s="9"/>
    </row>
    <row r="467" spans="35:43" x14ac:dyDescent="0.25">
      <c r="AI467" s="36"/>
      <c r="AJ467" s="36"/>
      <c r="AP467" s="9"/>
      <c r="AQ467" s="9"/>
    </row>
    <row r="468" spans="35:43" x14ac:dyDescent="0.25">
      <c r="AI468" s="36"/>
      <c r="AJ468" s="36"/>
      <c r="AP468" s="9"/>
      <c r="AQ468" s="9"/>
    </row>
    <row r="469" spans="35:43" x14ac:dyDescent="0.25">
      <c r="AI469" s="36"/>
      <c r="AJ469" s="36"/>
      <c r="AP469" s="9"/>
      <c r="AQ469" s="9"/>
    </row>
    <row r="470" spans="35:43" x14ac:dyDescent="0.25">
      <c r="AI470" s="36"/>
      <c r="AJ470" s="36"/>
      <c r="AP470" s="9"/>
      <c r="AQ470" s="9"/>
    </row>
    <row r="471" spans="35:43" x14ac:dyDescent="0.25">
      <c r="AI471" s="36"/>
      <c r="AJ471" s="36"/>
      <c r="AP471" s="9"/>
      <c r="AQ471" s="9"/>
    </row>
    <row r="472" spans="35:43" x14ac:dyDescent="0.25">
      <c r="AI472" s="36"/>
      <c r="AJ472" s="36"/>
      <c r="AP472" s="9"/>
      <c r="AQ472" s="9"/>
    </row>
    <row r="473" spans="35:43" x14ac:dyDescent="0.25">
      <c r="AI473" s="36"/>
      <c r="AJ473" s="36"/>
      <c r="AP473" s="9"/>
      <c r="AQ473" s="9"/>
    </row>
    <row r="474" spans="35:43" x14ac:dyDescent="0.25">
      <c r="AI474" s="36"/>
      <c r="AJ474" s="36"/>
      <c r="AP474" s="9"/>
      <c r="AQ474" s="9"/>
    </row>
    <row r="475" spans="35:43" x14ac:dyDescent="0.25">
      <c r="AI475" s="36"/>
      <c r="AJ475" s="36"/>
      <c r="AP475" s="9"/>
      <c r="AQ475" s="9"/>
    </row>
    <row r="476" spans="35:43" x14ac:dyDescent="0.25">
      <c r="AI476" s="36"/>
      <c r="AJ476" s="36"/>
      <c r="AP476" s="9"/>
      <c r="AQ476" s="9"/>
    </row>
    <row r="477" spans="35:43" x14ac:dyDescent="0.25">
      <c r="AI477" s="36"/>
      <c r="AJ477" s="36"/>
      <c r="AP477" s="9"/>
      <c r="AQ477" s="9"/>
    </row>
    <row r="478" spans="35:43" x14ac:dyDescent="0.25">
      <c r="AI478" s="36"/>
      <c r="AJ478" s="36"/>
      <c r="AP478" s="9"/>
      <c r="AQ478" s="9"/>
    </row>
    <row r="479" spans="35:43" x14ac:dyDescent="0.25">
      <c r="AI479" s="36"/>
      <c r="AJ479" s="36"/>
      <c r="AP479" s="9"/>
      <c r="AQ479" s="9"/>
    </row>
    <row r="480" spans="35:43" x14ac:dyDescent="0.25">
      <c r="AI480" s="36"/>
      <c r="AJ480" s="36"/>
      <c r="AP480" s="9"/>
      <c r="AQ480" s="9"/>
    </row>
    <row r="481" spans="35:43" x14ac:dyDescent="0.25">
      <c r="AI481" s="36"/>
      <c r="AJ481" s="36"/>
      <c r="AP481" s="9"/>
      <c r="AQ481" s="9"/>
    </row>
    <row r="482" spans="35:43" x14ac:dyDescent="0.25">
      <c r="AI482" s="36"/>
      <c r="AJ482" s="36"/>
      <c r="AP482" s="9"/>
      <c r="AQ482" s="9"/>
    </row>
    <row r="483" spans="35:43" x14ac:dyDescent="0.25">
      <c r="AI483" s="36"/>
      <c r="AJ483" s="36"/>
      <c r="AP483" s="9"/>
      <c r="AQ483" s="9"/>
    </row>
    <row r="484" spans="35:43" x14ac:dyDescent="0.25">
      <c r="AI484" s="36"/>
      <c r="AJ484" s="36"/>
      <c r="AP484" s="9"/>
      <c r="AQ484" s="9"/>
    </row>
    <row r="485" spans="35:43" x14ac:dyDescent="0.25">
      <c r="AI485" s="36"/>
      <c r="AJ485" s="36"/>
      <c r="AP485" s="9"/>
      <c r="AQ485" s="9"/>
    </row>
    <row r="486" spans="35:43" x14ac:dyDescent="0.25">
      <c r="AI486" s="36"/>
      <c r="AJ486" s="36"/>
      <c r="AP486" s="9"/>
      <c r="AQ486" s="9"/>
    </row>
    <row r="487" spans="35:43" x14ac:dyDescent="0.25">
      <c r="AI487" s="36"/>
      <c r="AJ487" s="36"/>
      <c r="AP487" s="9"/>
      <c r="AQ487" s="9"/>
    </row>
    <row r="488" spans="35:43" x14ac:dyDescent="0.25">
      <c r="AI488" s="36"/>
      <c r="AJ488" s="36"/>
      <c r="AP488" s="9"/>
      <c r="AQ488" s="9"/>
    </row>
    <row r="489" spans="35:43" x14ac:dyDescent="0.25">
      <c r="AI489" s="36"/>
      <c r="AJ489" s="36"/>
      <c r="AP489" s="9"/>
      <c r="AQ489" s="9"/>
    </row>
    <row r="490" spans="35:43" x14ac:dyDescent="0.25">
      <c r="AI490" s="36"/>
      <c r="AJ490" s="36"/>
      <c r="AP490" s="9"/>
      <c r="AQ490" s="9"/>
    </row>
    <row r="491" spans="35:43" x14ac:dyDescent="0.25">
      <c r="AI491" s="36"/>
      <c r="AJ491" s="36"/>
      <c r="AP491" s="9"/>
      <c r="AQ491" s="9"/>
    </row>
    <row r="492" spans="35:43" x14ac:dyDescent="0.25">
      <c r="AI492" s="36"/>
      <c r="AJ492" s="36"/>
      <c r="AP492" s="9"/>
      <c r="AQ492" s="9"/>
    </row>
    <row r="493" spans="35:43" x14ac:dyDescent="0.25">
      <c r="AI493" s="36"/>
      <c r="AJ493" s="36"/>
      <c r="AP493" s="9"/>
      <c r="AQ493" s="9"/>
    </row>
    <row r="494" spans="35:43" x14ac:dyDescent="0.25">
      <c r="AI494" s="36"/>
      <c r="AJ494" s="36"/>
      <c r="AP494" s="9"/>
      <c r="AQ494" s="9"/>
    </row>
    <row r="495" spans="35:43" x14ac:dyDescent="0.25">
      <c r="AI495" s="36"/>
      <c r="AJ495" s="36"/>
      <c r="AP495" s="9"/>
      <c r="AQ495" s="9"/>
    </row>
    <row r="496" spans="35:43" x14ac:dyDescent="0.25">
      <c r="AI496" s="36"/>
      <c r="AJ496" s="36"/>
      <c r="AP496" s="9"/>
      <c r="AQ496" s="9"/>
    </row>
    <row r="497" spans="35:43" x14ac:dyDescent="0.25">
      <c r="AI497" s="36"/>
      <c r="AJ497" s="36"/>
      <c r="AP497" s="9"/>
      <c r="AQ497" s="9"/>
    </row>
    <row r="498" spans="35:43" x14ac:dyDescent="0.25">
      <c r="AI498" s="36"/>
      <c r="AJ498" s="36"/>
      <c r="AP498" s="9"/>
      <c r="AQ498" s="9"/>
    </row>
    <row r="499" spans="35:43" x14ac:dyDescent="0.25">
      <c r="AI499" s="36"/>
      <c r="AJ499" s="36"/>
      <c r="AP499" s="9"/>
      <c r="AQ499" s="9"/>
    </row>
    <row r="500" spans="35:43" x14ac:dyDescent="0.25">
      <c r="AI500" s="36"/>
      <c r="AJ500" s="36"/>
      <c r="AP500" s="9"/>
      <c r="AQ500" s="9"/>
    </row>
    <row r="501" spans="35:43" x14ac:dyDescent="0.25">
      <c r="AI501" s="36"/>
      <c r="AJ501" s="36"/>
      <c r="AP501" s="9"/>
      <c r="AQ501" s="9"/>
    </row>
    <row r="502" spans="35:43" x14ac:dyDescent="0.25">
      <c r="AI502" s="36"/>
      <c r="AJ502" s="36"/>
      <c r="AP502" s="9"/>
      <c r="AQ502" s="9"/>
    </row>
    <row r="503" spans="35:43" x14ac:dyDescent="0.25">
      <c r="AI503" s="36"/>
      <c r="AJ503" s="36"/>
      <c r="AP503" s="9"/>
      <c r="AQ503" s="9"/>
    </row>
    <row r="504" spans="35:43" x14ac:dyDescent="0.25">
      <c r="AI504" s="36"/>
      <c r="AJ504" s="36"/>
      <c r="AP504" s="9"/>
      <c r="AQ504" s="9"/>
    </row>
    <row r="505" spans="35:43" x14ac:dyDescent="0.25">
      <c r="AI505" s="36"/>
      <c r="AJ505" s="36"/>
      <c r="AP505" s="9"/>
      <c r="AQ505" s="9"/>
    </row>
    <row r="506" spans="35:43" x14ac:dyDescent="0.25">
      <c r="AI506" s="36"/>
      <c r="AJ506" s="36"/>
      <c r="AP506" s="9"/>
      <c r="AQ506" s="9"/>
    </row>
    <row r="507" spans="35:43" x14ac:dyDescent="0.25">
      <c r="AI507" s="36"/>
      <c r="AJ507" s="36"/>
      <c r="AP507" s="9"/>
      <c r="AQ507" s="9"/>
    </row>
    <row r="508" spans="35:43" x14ac:dyDescent="0.25">
      <c r="AI508" s="36"/>
      <c r="AJ508" s="36"/>
      <c r="AP508" s="9"/>
      <c r="AQ508" s="9"/>
    </row>
    <row r="509" spans="35:43" x14ac:dyDescent="0.25">
      <c r="AI509" s="36"/>
      <c r="AJ509" s="36"/>
      <c r="AP509" s="9"/>
      <c r="AQ509" s="9"/>
    </row>
    <row r="510" spans="35:43" x14ac:dyDescent="0.25">
      <c r="AI510" s="36"/>
      <c r="AJ510" s="36"/>
      <c r="AP510" s="9"/>
      <c r="AQ510" s="9"/>
    </row>
    <row r="511" spans="35:43" x14ac:dyDescent="0.25">
      <c r="AI511" s="36"/>
      <c r="AJ511" s="36"/>
      <c r="AP511" s="9"/>
      <c r="AQ511" s="9"/>
    </row>
    <row r="512" spans="35:43" x14ac:dyDescent="0.25">
      <c r="AI512" s="36"/>
      <c r="AJ512" s="36"/>
      <c r="AP512" s="9"/>
      <c r="AQ512" s="9"/>
    </row>
    <row r="513" spans="35:43" x14ac:dyDescent="0.25">
      <c r="AI513" s="36"/>
      <c r="AJ513" s="36"/>
      <c r="AP513" s="9"/>
      <c r="AQ513" s="9"/>
    </row>
    <row r="514" spans="35:43" x14ac:dyDescent="0.25">
      <c r="AI514" s="36"/>
      <c r="AJ514" s="36"/>
      <c r="AP514" s="9"/>
      <c r="AQ514" s="9"/>
    </row>
    <row r="515" spans="35:43" x14ac:dyDescent="0.25">
      <c r="AI515" s="36"/>
      <c r="AJ515" s="36"/>
      <c r="AP515" s="9"/>
      <c r="AQ515" s="9"/>
    </row>
    <row r="516" spans="35:43" x14ac:dyDescent="0.25">
      <c r="AI516" s="36"/>
      <c r="AJ516" s="36"/>
      <c r="AP516" s="9"/>
      <c r="AQ516" s="9"/>
    </row>
    <row r="517" spans="35:43" x14ac:dyDescent="0.25">
      <c r="AI517" s="36"/>
      <c r="AJ517" s="36"/>
      <c r="AP517" s="9"/>
      <c r="AQ517" s="9"/>
    </row>
    <row r="518" spans="35:43" x14ac:dyDescent="0.25">
      <c r="AI518" s="36"/>
      <c r="AJ518" s="36"/>
      <c r="AP518" s="9"/>
      <c r="AQ518" s="9"/>
    </row>
    <row r="519" spans="35:43" x14ac:dyDescent="0.25">
      <c r="AI519" s="36"/>
      <c r="AJ519" s="36"/>
      <c r="AP519" s="9"/>
      <c r="AQ519" s="9"/>
    </row>
    <row r="520" spans="35:43" x14ac:dyDescent="0.25">
      <c r="AI520" s="36"/>
      <c r="AJ520" s="36"/>
      <c r="AP520" s="9"/>
      <c r="AQ520" s="9"/>
    </row>
    <row r="521" spans="35:43" x14ac:dyDescent="0.25">
      <c r="AI521" s="36"/>
      <c r="AJ521" s="36"/>
      <c r="AP521" s="9"/>
      <c r="AQ521" s="9"/>
    </row>
    <row r="522" spans="35:43" x14ac:dyDescent="0.25">
      <c r="AI522" s="36"/>
      <c r="AJ522" s="36"/>
      <c r="AP522" s="9"/>
      <c r="AQ522" s="9"/>
    </row>
    <row r="523" spans="35:43" x14ac:dyDescent="0.25">
      <c r="AI523" s="36"/>
      <c r="AJ523" s="36"/>
      <c r="AP523" s="9"/>
      <c r="AQ523" s="9"/>
    </row>
    <row r="524" spans="35:43" x14ac:dyDescent="0.25">
      <c r="AI524" s="36"/>
      <c r="AJ524" s="36"/>
      <c r="AP524" s="9"/>
      <c r="AQ524" s="9"/>
    </row>
    <row r="525" spans="35:43" x14ac:dyDescent="0.25">
      <c r="AI525" s="36"/>
      <c r="AJ525" s="36"/>
      <c r="AP525" s="9"/>
      <c r="AQ525" s="9"/>
    </row>
    <row r="526" spans="35:43" x14ac:dyDescent="0.25">
      <c r="AI526" s="36"/>
      <c r="AJ526" s="36"/>
      <c r="AP526" s="9"/>
      <c r="AQ526" s="9"/>
    </row>
    <row r="527" spans="35:43" x14ac:dyDescent="0.25">
      <c r="AI527" s="36"/>
      <c r="AJ527" s="36"/>
      <c r="AP527" s="9"/>
      <c r="AQ527" s="9"/>
    </row>
    <row r="528" spans="35:43" x14ac:dyDescent="0.25">
      <c r="AI528" s="36"/>
      <c r="AJ528" s="36"/>
      <c r="AP528" s="9"/>
      <c r="AQ528" s="9"/>
    </row>
    <row r="529" spans="35:43" x14ac:dyDescent="0.25">
      <c r="AI529" s="36"/>
      <c r="AJ529" s="36"/>
      <c r="AP529" s="9"/>
      <c r="AQ529" s="9"/>
    </row>
    <row r="530" spans="35:43" x14ac:dyDescent="0.25">
      <c r="AI530" s="36"/>
      <c r="AJ530" s="36"/>
      <c r="AP530" s="9"/>
      <c r="AQ530" s="9"/>
    </row>
    <row r="531" spans="35:43" x14ac:dyDescent="0.25">
      <c r="AI531" s="36"/>
      <c r="AJ531" s="36"/>
      <c r="AP531" s="9"/>
      <c r="AQ531" s="9"/>
    </row>
    <row r="532" spans="35:43" x14ac:dyDescent="0.25">
      <c r="AI532" s="36"/>
      <c r="AJ532" s="36"/>
      <c r="AP532" s="9"/>
      <c r="AQ532" s="9"/>
    </row>
    <row r="533" spans="35:43" x14ac:dyDescent="0.25">
      <c r="AI533" s="36"/>
      <c r="AJ533" s="36"/>
      <c r="AP533" s="9"/>
      <c r="AQ533" s="9"/>
    </row>
    <row r="534" spans="35:43" x14ac:dyDescent="0.25">
      <c r="AI534" s="36"/>
      <c r="AJ534" s="36"/>
      <c r="AP534" s="9"/>
      <c r="AQ534" s="9"/>
    </row>
    <row r="535" spans="35:43" x14ac:dyDescent="0.25">
      <c r="AI535" s="36"/>
      <c r="AJ535" s="36"/>
      <c r="AP535" s="9"/>
      <c r="AQ535" s="9"/>
    </row>
    <row r="536" spans="35:43" x14ac:dyDescent="0.25">
      <c r="AI536" s="36"/>
      <c r="AJ536" s="36"/>
      <c r="AP536" s="9"/>
      <c r="AQ536" s="9"/>
    </row>
    <row r="537" spans="35:43" x14ac:dyDescent="0.25">
      <c r="AI537" s="36"/>
      <c r="AJ537" s="36"/>
      <c r="AP537" s="9"/>
      <c r="AQ537" s="9"/>
    </row>
    <row r="538" spans="35:43" x14ac:dyDescent="0.25">
      <c r="AI538" s="36"/>
      <c r="AJ538" s="36"/>
      <c r="AP538" s="9"/>
      <c r="AQ538" s="9"/>
    </row>
    <row r="539" spans="35:43" x14ac:dyDescent="0.25">
      <c r="AI539" s="36"/>
      <c r="AJ539" s="36"/>
      <c r="AP539" s="9"/>
      <c r="AQ539" s="9"/>
    </row>
    <row r="540" spans="35:43" x14ac:dyDescent="0.25">
      <c r="AI540" s="36"/>
      <c r="AJ540" s="36"/>
      <c r="AP540" s="9"/>
      <c r="AQ540" s="9"/>
    </row>
    <row r="541" spans="35:43" x14ac:dyDescent="0.25">
      <c r="AI541" s="36"/>
      <c r="AJ541" s="36"/>
      <c r="AP541" s="9"/>
      <c r="AQ541" s="9"/>
    </row>
    <row r="542" spans="35:43" x14ac:dyDescent="0.25">
      <c r="AI542" s="36"/>
      <c r="AJ542" s="36"/>
      <c r="AP542" s="9"/>
      <c r="AQ542" s="9"/>
    </row>
    <row r="543" spans="35:43" x14ac:dyDescent="0.25">
      <c r="AI543" s="36"/>
      <c r="AJ543" s="36"/>
      <c r="AP543" s="9"/>
      <c r="AQ543" s="9"/>
    </row>
    <row r="544" spans="35:43" x14ac:dyDescent="0.25">
      <c r="AI544" s="36"/>
      <c r="AJ544" s="36"/>
      <c r="AP544" s="9"/>
      <c r="AQ544" s="9"/>
    </row>
    <row r="545" spans="35:43" x14ac:dyDescent="0.25">
      <c r="AI545" s="36"/>
      <c r="AJ545" s="36"/>
      <c r="AP545" s="9"/>
      <c r="AQ545" s="9"/>
    </row>
    <row r="546" spans="35:43" x14ac:dyDescent="0.25">
      <c r="AI546" s="36"/>
      <c r="AJ546" s="36"/>
      <c r="AP546" s="9"/>
      <c r="AQ546" s="9"/>
    </row>
    <row r="547" spans="35:43" x14ac:dyDescent="0.25">
      <c r="AI547" s="36"/>
      <c r="AJ547" s="36"/>
      <c r="AP547" s="9"/>
      <c r="AQ547" s="9"/>
    </row>
    <row r="548" spans="35:43" x14ac:dyDescent="0.25">
      <c r="AI548" s="36"/>
      <c r="AJ548" s="36"/>
      <c r="AP548" s="9"/>
      <c r="AQ548" s="9"/>
    </row>
    <row r="549" spans="35:43" x14ac:dyDescent="0.25">
      <c r="AI549" s="36"/>
      <c r="AJ549" s="36"/>
      <c r="AP549" s="9"/>
      <c r="AQ549" s="9"/>
    </row>
    <row r="550" spans="35:43" x14ac:dyDescent="0.25">
      <c r="AI550" s="36"/>
      <c r="AJ550" s="36"/>
      <c r="AP550" s="9"/>
      <c r="AQ550" s="9"/>
    </row>
    <row r="551" spans="35:43" x14ac:dyDescent="0.25">
      <c r="AI551" s="36"/>
      <c r="AJ551" s="36"/>
      <c r="AP551" s="9"/>
      <c r="AQ551" s="9"/>
    </row>
    <row r="552" spans="35:43" x14ac:dyDescent="0.25">
      <c r="AI552" s="36"/>
      <c r="AJ552" s="36"/>
      <c r="AP552" s="9"/>
      <c r="AQ552" s="9"/>
    </row>
    <row r="553" spans="35:43" x14ac:dyDescent="0.25">
      <c r="AI553" s="36"/>
      <c r="AJ553" s="36"/>
      <c r="AP553" s="9"/>
      <c r="AQ553" s="9"/>
    </row>
    <row r="554" spans="35:43" x14ac:dyDescent="0.25">
      <c r="AI554" s="36"/>
      <c r="AJ554" s="36"/>
      <c r="AP554" s="9"/>
      <c r="AQ554" s="9"/>
    </row>
    <row r="555" spans="35:43" x14ac:dyDescent="0.25">
      <c r="AI555" s="36"/>
      <c r="AJ555" s="36"/>
      <c r="AP555" s="9"/>
      <c r="AQ555" s="9"/>
    </row>
    <row r="556" spans="35:43" x14ac:dyDescent="0.25">
      <c r="AI556" s="36"/>
      <c r="AJ556" s="36"/>
      <c r="AP556" s="9"/>
      <c r="AQ556" s="9"/>
    </row>
    <row r="557" spans="35:43" x14ac:dyDescent="0.25">
      <c r="AI557" s="36"/>
      <c r="AJ557" s="36"/>
      <c r="AP557" s="9"/>
      <c r="AQ557" s="9"/>
    </row>
    <row r="558" spans="35:43" x14ac:dyDescent="0.25">
      <c r="AI558" s="36"/>
      <c r="AJ558" s="36"/>
      <c r="AP558" s="9"/>
      <c r="AQ558" s="9"/>
    </row>
    <row r="559" spans="35:43" x14ac:dyDescent="0.25">
      <c r="AI559" s="36"/>
      <c r="AJ559" s="36"/>
      <c r="AP559" s="9"/>
      <c r="AQ559" s="9"/>
    </row>
    <row r="560" spans="35:43" x14ac:dyDescent="0.25">
      <c r="AI560" s="36"/>
      <c r="AJ560" s="36"/>
      <c r="AP560" s="9"/>
      <c r="AQ560" s="9"/>
    </row>
    <row r="561" spans="35:43" x14ac:dyDescent="0.25">
      <c r="AI561" s="36"/>
      <c r="AJ561" s="36"/>
      <c r="AP561" s="9"/>
      <c r="AQ561" s="9"/>
    </row>
    <row r="562" spans="35:43" x14ac:dyDescent="0.25">
      <c r="AI562" s="36"/>
      <c r="AJ562" s="36"/>
      <c r="AP562" s="9"/>
      <c r="AQ562" s="9"/>
    </row>
    <row r="563" spans="35:43" x14ac:dyDescent="0.25">
      <c r="AI563" s="36"/>
      <c r="AJ563" s="36"/>
      <c r="AP563" s="9"/>
      <c r="AQ563" s="9"/>
    </row>
    <row r="564" spans="35:43" x14ac:dyDescent="0.25">
      <c r="AI564" s="36"/>
      <c r="AJ564" s="36"/>
      <c r="AP564" s="9"/>
      <c r="AQ564" s="9"/>
    </row>
    <row r="565" spans="35:43" x14ac:dyDescent="0.25">
      <c r="AI565" s="36"/>
      <c r="AJ565" s="36"/>
      <c r="AP565" s="9"/>
      <c r="AQ565" s="9"/>
    </row>
    <row r="566" spans="35:43" x14ac:dyDescent="0.25">
      <c r="AI566" s="36"/>
      <c r="AJ566" s="36"/>
      <c r="AP566" s="9"/>
      <c r="AQ566" s="9"/>
    </row>
    <row r="567" spans="35:43" x14ac:dyDescent="0.25">
      <c r="AI567" s="36"/>
      <c r="AJ567" s="36"/>
      <c r="AP567" s="9"/>
      <c r="AQ567" s="9"/>
    </row>
    <row r="568" spans="35:43" x14ac:dyDescent="0.25">
      <c r="AI568" s="36"/>
      <c r="AJ568" s="36"/>
      <c r="AP568" s="9"/>
      <c r="AQ568" s="9"/>
    </row>
    <row r="569" spans="35:43" x14ac:dyDescent="0.25">
      <c r="AI569" s="36"/>
      <c r="AJ569" s="36"/>
      <c r="AP569" s="9"/>
      <c r="AQ569" s="9"/>
    </row>
    <row r="570" spans="35:43" x14ac:dyDescent="0.25">
      <c r="AI570" s="36"/>
      <c r="AJ570" s="36"/>
      <c r="AP570" s="9"/>
      <c r="AQ570" s="9"/>
    </row>
    <row r="571" spans="35:43" x14ac:dyDescent="0.25">
      <c r="AI571" s="36"/>
      <c r="AJ571" s="36"/>
      <c r="AP571" s="9"/>
      <c r="AQ571" s="9"/>
    </row>
    <row r="572" spans="35:43" x14ac:dyDescent="0.25">
      <c r="AI572" s="36"/>
      <c r="AJ572" s="36"/>
      <c r="AP572" s="9"/>
      <c r="AQ572" s="9"/>
    </row>
    <row r="573" spans="35:43" x14ac:dyDescent="0.25">
      <c r="AI573" s="36"/>
      <c r="AJ573" s="36"/>
      <c r="AP573" s="9"/>
      <c r="AQ573" s="9"/>
    </row>
    <row r="574" spans="35:43" x14ac:dyDescent="0.25">
      <c r="AI574" s="36"/>
      <c r="AJ574" s="36"/>
      <c r="AP574" s="9"/>
      <c r="AQ574" s="9"/>
    </row>
    <row r="575" spans="35:43" x14ac:dyDescent="0.25">
      <c r="AI575" s="36"/>
      <c r="AJ575" s="36"/>
      <c r="AP575" s="9"/>
      <c r="AQ575" s="9"/>
    </row>
    <row r="576" spans="35:43" x14ac:dyDescent="0.25">
      <c r="AI576" s="36"/>
      <c r="AJ576" s="36"/>
      <c r="AP576" s="9"/>
      <c r="AQ576" s="9"/>
    </row>
    <row r="577" spans="35:43" x14ac:dyDescent="0.25">
      <c r="AI577" s="36"/>
      <c r="AJ577" s="36"/>
      <c r="AP577" s="9"/>
      <c r="AQ577" s="9"/>
    </row>
    <row r="578" spans="35:43" x14ac:dyDescent="0.25">
      <c r="AI578" s="36"/>
      <c r="AJ578" s="36"/>
      <c r="AP578" s="9"/>
      <c r="AQ578" s="9"/>
    </row>
    <row r="579" spans="35:43" x14ac:dyDescent="0.25">
      <c r="AI579" s="36"/>
      <c r="AJ579" s="36"/>
      <c r="AP579" s="9"/>
      <c r="AQ579" s="9"/>
    </row>
    <row r="580" spans="35:43" x14ac:dyDescent="0.25">
      <c r="AI580" s="36"/>
      <c r="AJ580" s="36"/>
      <c r="AP580" s="9"/>
      <c r="AQ580" s="9"/>
    </row>
    <row r="581" spans="35:43" x14ac:dyDescent="0.25">
      <c r="AI581" s="36"/>
      <c r="AJ581" s="36"/>
      <c r="AP581" s="9"/>
      <c r="AQ581" s="9"/>
    </row>
    <row r="582" spans="35:43" x14ac:dyDescent="0.25">
      <c r="AI582" s="36"/>
      <c r="AJ582" s="36"/>
      <c r="AP582" s="9"/>
      <c r="AQ582" s="9"/>
    </row>
    <row r="583" spans="35:43" x14ac:dyDescent="0.25">
      <c r="AI583" s="36"/>
      <c r="AJ583" s="36"/>
      <c r="AP583" s="9"/>
      <c r="AQ583" s="9"/>
    </row>
    <row r="584" spans="35:43" x14ac:dyDescent="0.25">
      <c r="AI584" s="36"/>
      <c r="AJ584" s="36"/>
      <c r="AP584" s="9"/>
      <c r="AQ584" s="9"/>
    </row>
    <row r="585" spans="35:43" x14ac:dyDescent="0.25">
      <c r="AI585" s="36"/>
      <c r="AJ585" s="36"/>
      <c r="AP585" s="9"/>
      <c r="AQ585" s="9"/>
    </row>
    <row r="586" spans="35:43" x14ac:dyDescent="0.25">
      <c r="AI586" s="36"/>
      <c r="AJ586" s="36"/>
      <c r="AP586" s="9"/>
      <c r="AQ586" s="9"/>
    </row>
    <row r="587" spans="35:43" x14ac:dyDescent="0.25">
      <c r="AI587" s="36"/>
      <c r="AJ587" s="36"/>
      <c r="AP587" s="9"/>
      <c r="AQ587" s="9"/>
    </row>
    <row r="588" spans="35:43" x14ac:dyDescent="0.25">
      <c r="AI588" s="36"/>
      <c r="AJ588" s="36"/>
      <c r="AP588" s="9"/>
      <c r="AQ588" s="9"/>
    </row>
    <row r="589" spans="35:43" x14ac:dyDescent="0.25">
      <c r="AI589" s="36"/>
      <c r="AJ589" s="36"/>
      <c r="AP589" s="9"/>
      <c r="AQ589" s="9"/>
    </row>
    <row r="590" spans="35:43" x14ac:dyDescent="0.25">
      <c r="AI590" s="36"/>
      <c r="AJ590" s="36"/>
      <c r="AP590" s="9"/>
      <c r="AQ590" s="9"/>
    </row>
    <row r="591" spans="35:43" x14ac:dyDescent="0.25">
      <c r="AI591" s="36"/>
      <c r="AJ591" s="36"/>
      <c r="AP591" s="9"/>
      <c r="AQ591" s="9"/>
    </row>
    <row r="592" spans="35:43" x14ac:dyDescent="0.25">
      <c r="AI592" s="36"/>
      <c r="AJ592" s="36"/>
      <c r="AP592" s="9"/>
      <c r="AQ592" s="9"/>
    </row>
    <row r="593" spans="35:43" x14ac:dyDescent="0.25">
      <c r="AI593" s="36"/>
      <c r="AJ593" s="36"/>
      <c r="AP593" s="9"/>
      <c r="AQ593" s="9"/>
    </row>
    <row r="594" spans="35:43" x14ac:dyDescent="0.25">
      <c r="AI594" s="36"/>
      <c r="AJ594" s="36"/>
      <c r="AP594" s="9"/>
      <c r="AQ594" s="9"/>
    </row>
    <row r="595" spans="35:43" x14ac:dyDescent="0.25">
      <c r="AI595" s="36"/>
      <c r="AJ595" s="36"/>
      <c r="AP595" s="9"/>
      <c r="AQ595" s="9"/>
    </row>
    <row r="596" spans="35:43" x14ac:dyDescent="0.25">
      <c r="AI596" s="36"/>
      <c r="AJ596" s="36"/>
      <c r="AP596" s="9"/>
      <c r="AQ596" s="9"/>
    </row>
    <row r="597" spans="35:43" x14ac:dyDescent="0.25">
      <c r="AI597" s="36"/>
      <c r="AJ597" s="36"/>
      <c r="AP597" s="9"/>
      <c r="AQ597" s="9"/>
    </row>
    <row r="598" spans="35:43" x14ac:dyDescent="0.25">
      <c r="AI598" s="36"/>
      <c r="AJ598" s="36"/>
      <c r="AP598" s="9"/>
      <c r="AQ598" s="9"/>
    </row>
    <row r="599" spans="35:43" x14ac:dyDescent="0.25">
      <c r="AI599" s="36"/>
      <c r="AJ599" s="36"/>
      <c r="AP599" s="9"/>
      <c r="AQ599" s="9"/>
    </row>
    <row r="600" spans="35:43" x14ac:dyDescent="0.25">
      <c r="AI600" s="36"/>
      <c r="AJ600" s="36"/>
      <c r="AP600" s="9"/>
      <c r="AQ600" s="9"/>
    </row>
    <row r="601" spans="35:43" x14ac:dyDescent="0.25">
      <c r="AI601" s="36"/>
      <c r="AJ601" s="36"/>
      <c r="AP601" s="9"/>
      <c r="AQ601" s="9"/>
    </row>
    <row r="602" spans="35:43" x14ac:dyDescent="0.25">
      <c r="AI602" s="36"/>
      <c r="AJ602" s="36"/>
      <c r="AP602" s="9"/>
      <c r="AQ602" s="9"/>
    </row>
    <row r="603" spans="35:43" x14ac:dyDescent="0.25">
      <c r="AI603" s="36"/>
      <c r="AJ603" s="36"/>
      <c r="AP603" s="9"/>
      <c r="AQ603" s="9"/>
    </row>
    <row r="604" spans="35:43" x14ac:dyDescent="0.25">
      <c r="AI604" s="36"/>
      <c r="AJ604" s="36"/>
      <c r="AP604" s="9"/>
      <c r="AQ604" s="9"/>
    </row>
    <row r="605" spans="35:43" x14ac:dyDescent="0.25">
      <c r="AI605" s="36"/>
      <c r="AJ605" s="36"/>
      <c r="AP605" s="9"/>
      <c r="AQ605" s="9"/>
    </row>
    <row r="606" spans="35:43" x14ac:dyDescent="0.25">
      <c r="AI606" s="36"/>
      <c r="AJ606" s="36"/>
      <c r="AP606" s="9"/>
      <c r="AQ606" s="9"/>
    </row>
    <row r="607" spans="35:43" x14ac:dyDescent="0.25">
      <c r="AI607" s="36"/>
      <c r="AJ607" s="36"/>
      <c r="AP607" s="9"/>
      <c r="AQ607" s="9"/>
    </row>
    <row r="608" spans="35:43" x14ac:dyDescent="0.25">
      <c r="AI608" s="36"/>
      <c r="AJ608" s="36"/>
      <c r="AP608" s="9"/>
      <c r="AQ608" s="9"/>
    </row>
    <row r="609" spans="35:43" x14ac:dyDescent="0.25">
      <c r="AI609" s="36"/>
      <c r="AJ609" s="36"/>
      <c r="AP609" s="9"/>
      <c r="AQ609" s="9"/>
    </row>
    <row r="610" spans="35:43" x14ac:dyDescent="0.25">
      <c r="AI610" s="36"/>
      <c r="AJ610" s="36"/>
      <c r="AP610" s="9"/>
      <c r="AQ610" s="9"/>
    </row>
    <row r="611" spans="35:43" x14ac:dyDescent="0.25">
      <c r="AI611" s="36"/>
      <c r="AJ611" s="36"/>
      <c r="AP611" s="9"/>
      <c r="AQ611" s="9"/>
    </row>
    <row r="612" spans="35:43" x14ac:dyDescent="0.25">
      <c r="AI612" s="36"/>
      <c r="AJ612" s="36"/>
      <c r="AP612" s="36"/>
      <c r="AQ612" s="36"/>
    </row>
    <row r="613" spans="35:43" x14ac:dyDescent="0.25">
      <c r="AI613" s="36"/>
      <c r="AJ613" s="36"/>
      <c r="AP613" s="36"/>
      <c r="AQ613" s="36"/>
    </row>
    <row r="614" spans="35:43" x14ac:dyDescent="0.25">
      <c r="AI614" s="36"/>
      <c r="AJ614" s="36"/>
      <c r="AP614" s="36"/>
      <c r="AQ614" s="36"/>
    </row>
    <row r="615" spans="35:43" x14ac:dyDescent="0.25">
      <c r="AI615" s="36"/>
      <c r="AJ615" s="36"/>
      <c r="AP615" s="36"/>
      <c r="AQ615" s="36"/>
    </row>
    <row r="616" spans="35:43" x14ac:dyDescent="0.25">
      <c r="AI616" s="36"/>
      <c r="AJ616" s="36"/>
      <c r="AP616" s="36"/>
      <c r="AQ616" s="36"/>
    </row>
    <row r="617" spans="35:43" x14ac:dyDescent="0.25">
      <c r="AI617" s="36"/>
      <c r="AJ617" s="36"/>
      <c r="AP617" s="36"/>
      <c r="AQ617" s="36"/>
    </row>
    <row r="618" spans="35:43" x14ac:dyDescent="0.25">
      <c r="AI618" s="36"/>
      <c r="AJ618" s="36"/>
      <c r="AP618" s="36"/>
      <c r="AQ618" s="36"/>
    </row>
    <row r="619" spans="35:43" x14ac:dyDescent="0.25">
      <c r="AI619" s="36"/>
      <c r="AJ619" s="36"/>
      <c r="AP619" s="36"/>
      <c r="AQ619" s="36"/>
    </row>
    <row r="620" spans="35:43" x14ac:dyDescent="0.25">
      <c r="AI620" s="36"/>
      <c r="AJ620" s="36"/>
      <c r="AP620" s="36"/>
      <c r="AQ620" s="36"/>
    </row>
    <row r="621" spans="35:43" x14ac:dyDescent="0.25">
      <c r="AI621" s="36"/>
      <c r="AJ621" s="36"/>
      <c r="AP621" s="36"/>
      <c r="AQ621" s="36"/>
    </row>
    <row r="622" spans="35:43" x14ac:dyDescent="0.25">
      <c r="AI622" s="36"/>
      <c r="AJ622" s="36"/>
      <c r="AP622" s="9"/>
      <c r="AQ622" s="9"/>
    </row>
    <row r="623" spans="35:43" x14ac:dyDescent="0.25">
      <c r="AI623" s="36"/>
      <c r="AJ623" s="36"/>
      <c r="AP623" s="9"/>
      <c r="AQ623" s="9"/>
    </row>
    <row r="624" spans="35:43" x14ac:dyDescent="0.25">
      <c r="AI624" s="36"/>
      <c r="AJ624" s="36"/>
      <c r="AP624" s="9"/>
      <c r="AQ624" s="9"/>
    </row>
    <row r="625" spans="35:43" x14ac:dyDescent="0.25">
      <c r="AI625" s="36"/>
      <c r="AJ625" s="36"/>
      <c r="AP625" s="9"/>
      <c r="AQ625" s="9"/>
    </row>
    <row r="626" spans="35:43" x14ac:dyDescent="0.25">
      <c r="AI626" s="36"/>
      <c r="AJ626" s="36"/>
      <c r="AP626" s="9"/>
      <c r="AQ626" s="9"/>
    </row>
    <row r="627" spans="35:43" x14ac:dyDescent="0.25">
      <c r="AI627" s="36"/>
      <c r="AJ627" s="36"/>
      <c r="AP627" s="9"/>
      <c r="AQ627" s="9"/>
    </row>
    <row r="628" spans="35:43" x14ac:dyDescent="0.25">
      <c r="AI628" s="36"/>
      <c r="AJ628" s="36"/>
      <c r="AP628" s="56"/>
      <c r="AQ628" s="56"/>
    </row>
    <row r="629" spans="35:43" x14ac:dyDescent="0.25">
      <c r="AI629" s="36"/>
      <c r="AJ629" s="36"/>
      <c r="AP629" s="9"/>
      <c r="AQ629" s="9"/>
    </row>
    <row r="630" spans="35:43" x14ac:dyDescent="0.25">
      <c r="AI630" s="36"/>
      <c r="AJ630" s="36"/>
      <c r="AP630" s="9"/>
      <c r="AQ630" s="9"/>
    </row>
    <row r="631" spans="35:43" x14ac:dyDescent="0.25">
      <c r="AI631" s="36"/>
      <c r="AJ631" s="36"/>
      <c r="AP631" s="26"/>
      <c r="AQ631" s="26"/>
    </row>
    <row r="632" spans="35:43" x14ac:dyDescent="0.25">
      <c r="AI632" s="36"/>
      <c r="AJ632" s="36"/>
      <c r="AP632" s="26"/>
      <c r="AQ632" s="26"/>
    </row>
    <row r="633" spans="35:43" x14ac:dyDescent="0.25">
      <c r="AI633" s="36"/>
      <c r="AJ633" s="36"/>
      <c r="AP633" s="26"/>
      <c r="AQ633" s="26"/>
    </row>
    <row r="634" spans="35:43" x14ac:dyDescent="0.25">
      <c r="AI634" s="36"/>
      <c r="AJ634" s="36"/>
      <c r="AP634" s="26"/>
      <c r="AQ634" s="26"/>
    </row>
    <row r="635" spans="35:43" x14ac:dyDescent="0.25">
      <c r="AI635" s="36"/>
      <c r="AJ635" s="36"/>
      <c r="AP635" s="26"/>
      <c r="AQ635" s="26"/>
    </row>
    <row r="636" spans="35:43" x14ac:dyDescent="0.25">
      <c r="AI636" s="36"/>
      <c r="AJ636" s="36"/>
      <c r="AP636" s="26"/>
      <c r="AQ636" s="26"/>
    </row>
    <row r="637" spans="35:43" x14ac:dyDescent="0.25">
      <c r="AI637" s="36"/>
      <c r="AJ637" s="36"/>
      <c r="AP637" s="26"/>
      <c r="AQ637" s="26"/>
    </row>
    <row r="638" spans="35:43" x14ac:dyDescent="0.25">
      <c r="AI638" s="36"/>
      <c r="AJ638" s="36"/>
      <c r="AP638" s="26"/>
      <c r="AQ638" s="26"/>
    </row>
    <row r="639" spans="35:43" x14ac:dyDescent="0.25">
      <c r="AI639" s="36"/>
      <c r="AJ639" s="36"/>
      <c r="AP639" s="26"/>
      <c r="AQ639" s="26"/>
    </row>
    <row r="640" spans="35:43" x14ac:dyDescent="0.25">
      <c r="AI640" s="36"/>
      <c r="AJ640" s="36"/>
      <c r="AP640" s="26"/>
      <c r="AQ640" s="26"/>
    </row>
    <row r="641" spans="35:43" x14ac:dyDescent="0.25">
      <c r="AI641" s="36"/>
      <c r="AJ641" s="36"/>
      <c r="AP641" s="26"/>
      <c r="AQ641" s="26"/>
    </row>
    <row r="642" spans="35:43" x14ac:dyDescent="0.25">
      <c r="AI642" s="36"/>
      <c r="AJ642" s="36"/>
      <c r="AP642" s="26"/>
      <c r="AQ642" s="26"/>
    </row>
    <row r="643" spans="35:43" x14ac:dyDescent="0.25">
      <c r="AI643" s="36"/>
      <c r="AJ643" s="36"/>
      <c r="AP643" s="26"/>
      <c r="AQ643" s="26"/>
    </row>
    <row r="644" spans="35:43" x14ac:dyDescent="0.25">
      <c r="AI644" s="36"/>
      <c r="AJ644" s="36"/>
      <c r="AP644" s="26"/>
      <c r="AQ644" s="26"/>
    </row>
    <row r="645" spans="35:43" x14ac:dyDescent="0.25">
      <c r="AI645" s="36"/>
      <c r="AJ645" s="36"/>
      <c r="AP645" s="26"/>
      <c r="AQ645" s="26"/>
    </row>
    <row r="646" spans="35:43" x14ac:dyDescent="0.25">
      <c r="AI646" s="36"/>
      <c r="AJ646" s="36"/>
      <c r="AP646" s="26"/>
      <c r="AQ646" s="26"/>
    </row>
    <row r="647" spans="35:43" x14ac:dyDescent="0.25">
      <c r="AI647" s="36"/>
      <c r="AJ647" s="36"/>
      <c r="AP647" s="26"/>
      <c r="AQ647" s="26"/>
    </row>
    <row r="648" spans="35:43" x14ac:dyDescent="0.25">
      <c r="AI648" s="36"/>
      <c r="AJ648" s="36"/>
      <c r="AP648" s="26"/>
      <c r="AQ648" s="26"/>
    </row>
    <row r="649" spans="35:43" x14ac:dyDescent="0.25">
      <c r="AI649" s="36"/>
      <c r="AJ649" s="36"/>
    </row>
    <row r="650" spans="35:43" x14ac:dyDescent="0.25">
      <c r="AI650" s="36"/>
      <c r="AJ650" s="36"/>
    </row>
    <row r="651" spans="35:43" x14ac:dyDescent="0.25">
      <c r="AI651" s="36"/>
      <c r="AJ651" s="36"/>
    </row>
    <row r="652" spans="35:43" x14ac:dyDescent="0.25">
      <c r="AI652" s="36"/>
      <c r="AJ652" s="36"/>
    </row>
  </sheetData>
  <mergeCells count="34">
    <mergeCell ref="AZ5:BA5"/>
    <mergeCell ref="B5:C5"/>
    <mergeCell ref="P3:Q3"/>
    <mergeCell ref="P4:Q4"/>
    <mergeCell ref="P5:Q5"/>
    <mergeCell ref="AE4:AK4"/>
    <mergeCell ref="D5:E5"/>
    <mergeCell ref="J3:L3"/>
    <mergeCell ref="J4:L4"/>
    <mergeCell ref="J5:L5"/>
    <mergeCell ref="F5:G5"/>
    <mergeCell ref="AA5:AD5"/>
    <mergeCell ref="AG5:AK5"/>
    <mergeCell ref="AE3:AK3"/>
    <mergeCell ref="AT5:AY5"/>
    <mergeCell ref="M4:O4"/>
    <mergeCell ref="AN5:AR5"/>
    <mergeCell ref="M3:O3"/>
    <mergeCell ref="M5:O5"/>
    <mergeCell ref="V5:Y5"/>
    <mergeCell ref="U3:Y3"/>
    <mergeCell ref="U4:Y4"/>
    <mergeCell ref="AS3:BA3"/>
    <mergeCell ref="AS4:BA4"/>
    <mergeCell ref="A1:A2"/>
    <mergeCell ref="B3:C3"/>
    <mergeCell ref="B4:C4"/>
    <mergeCell ref="F4:G4"/>
    <mergeCell ref="D4:E4"/>
    <mergeCell ref="D3:G3"/>
    <mergeCell ref="Z3:AD3"/>
    <mergeCell ref="Z4:AD4"/>
    <mergeCell ref="AL3:AR3"/>
    <mergeCell ref="AL4:AR4"/>
  </mergeCells>
  <conditionalFormatting sqref="H10:I10 AT10:BA10 O10 AA10:AD10 AF10:AK10 K10:L10 Q10:R10 V10:Y10 AM10:AR10">
    <cfRule type="expression" dxfId="12" priority="200">
      <formula>(H10:H19="No")</formula>
    </cfRule>
  </conditionalFormatting>
  <conditionalFormatting sqref="H9:I9 AT9:AV9 O9 AA9:AD9 AF9:AK9 AX9:BA9 Q9:R9 V9:Y9 AM9:AR9">
    <cfRule type="expression" dxfId="11" priority="218">
      <formula>(H9:H19="No")</formula>
    </cfRule>
  </conditionalFormatting>
  <conditionalFormatting sqref="H11:H18">
    <cfRule type="expression" dxfId="10" priority="222">
      <formula>(H11:H19="No")</formula>
    </cfRule>
  </conditionalFormatting>
  <conditionalFormatting sqref="AI19:AJ19 AI62:AJ652">
    <cfRule type="expression" dxfId="9" priority="32">
      <formula>(AI19:AI29="No")</formula>
    </cfRule>
  </conditionalFormatting>
  <conditionalFormatting sqref="AP614:AQ616 AP619:AQ621">
    <cfRule type="expression" dxfId="8" priority="25">
      <formula>(AP614:AP623="No")</formula>
    </cfRule>
  </conditionalFormatting>
  <conditionalFormatting sqref="AP612:AQ613 AP617:AQ618">
    <cfRule type="expression" dxfId="7" priority="26">
      <formula>(AP612:AP622="No")</formula>
    </cfRule>
  </conditionalFormatting>
  <conditionalFormatting sqref="I11:I18 AT11:BA18 O11:O18 V11:Y18 AA11:AD18 AF11:AK18 K11:L18 Q11:R18 AM11:AR18">
    <cfRule type="expression" dxfId="6" priority="4">
      <formula>(I11:I19="No")</formula>
    </cfRule>
  </conditionalFormatting>
  <conditionalFormatting sqref="S9:T18">
    <cfRule type="containsText" dxfId="5" priority="2" operator="containsText" text="Yes">
      <formula>NOT(ISERROR(SEARCH("Yes",S9)))</formula>
    </cfRule>
  </conditionalFormatting>
  <conditionalFormatting sqref="K9:L9">
    <cfRule type="expression" dxfId="4" priority="1">
      <formula>(K9:K19="No")</formula>
    </cfRule>
  </conditionalFormatting>
  <dataValidations count="3">
    <dataValidation type="list" allowBlank="1" showInputMessage="1" showErrorMessage="1" sqref="AI9:AN18 P9:P18 AP9:AS18 AW9:BA18 H9:M18 W9:Y9 Z9:AF18 W10:Y18 V9 V10:V18 U9:U18" xr:uid="{00000000-0002-0000-0200-000000000000}">
      <formula1>Answer3</formula1>
    </dataValidation>
    <dataValidation type="time" allowBlank="1" showInputMessage="1" showErrorMessage="1" sqref="E9:E18 G9:G18" xr:uid="{00000000-0002-0000-0200-000001000000}">
      <formula1>0</formula1>
      <formula2>0.999305555555556</formula2>
    </dataValidation>
    <dataValidation type="date" allowBlank="1" showInputMessage="1" showErrorMessage="1" sqref="D9:D18 F9:F18" xr:uid="{00000000-0002-0000-0200-000002000000}">
      <formula1>40179</formula1>
      <formula2>58441</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answer_sheet!$E$2:$E$4</xm:f>
          </x14:formula1>
          <xm:sqref>AG9:AH18 AO9:AO18 N9:N18 AT9:AV18 S9:T18</xm:sqref>
        </x14:dataValidation>
        <x14:dataValidation type="list" allowBlank="1" showInputMessage="1" showErrorMessage="1" xr:uid="{00000000-0002-0000-0200-000004000000}">
          <x14:formula1>
            <xm:f>answer_sheet!$A$2:$A$4</xm:f>
          </x14:formula1>
          <xm:sqref>C9:C18</xm:sqref>
        </x14:dataValidation>
        <x14:dataValidation type="list" allowBlank="1" showInputMessage="1" showErrorMessage="1" xr:uid="{00000000-0002-0000-0200-000006000000}">
          <x14:formula1>
            <xm:f>answer_sheet!$I$2:$I$4</xm:f>
          </x14:formula1>
          <xm:sqref>O9:O18 Q9:Q18</xm:sqref>
        </x14:dataValidation>
        <x14:dataValidation type="list" allowBlank="1" showInputMessage="1" showErrorMessage="1" xr:uid="{00000000-0002-0000-0200-000007000000}">
          <x14:formula1>
            <xm:f>answer_sheet!$O$2:$O$4</xm:f>
          </x14:formula1>
          <xm:sqref>R9:R18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4"/>
  <sheetViews>
    <sheetView showGridLines="0" zoomScaleNormal="100" workbookViewId="0">
      <selection activeCell="Q25" sqref="Q25"/>
    </sheetView>
  </sheetViews>
  <sheetFormatPr defaultRowHeight="15" x14ac:dyDescent="0.25"/>
  <cols>
    <col min="7" max="7" width="9.5703125" bestFit="1" customWidth="1"/>
    <col min="9" max="9" width="9.7109375" customWidth="1"/>
    <col min="10" max="10" width="8.42578125" customWidth="1"/>
    <col min="11" max="11" width="8.85546875" customWidth="1"/>
    <col min="12" max="12" width="9.85546875" customWidth="1"/>
    <col min="13" max="13" width="8.42578125" customWidth="1"/>
    <col min="14" max="14" width="11.7109375" customWidth="1"/>
    <col min="15" max="15" width="8.85546875" customWidth="1"/>
    <col min="16" max="19" width="8.7109375" customWidth="1"/>
  </cols>
  <sheetData>
    <row r="1" spans="1:23" x14ac:dyDescent="0.25">
      <c r="A1" s="56"/>
      <c r="B1" s="56"/>
      <c r="C1" s="56"/>
      <c r="D1" s="56"/>
      <c r="E1" s="56"/>
      <c r="F1" s="56"/>
    </row>
    <row r="2" spans="1:23" ht="15" customHeight="1" x14ac:dyDescent="0.25">
      <c r="A2" s="56"/>
      <c r="B2" s="56"/>
      <c r="C2" s="56"/>
      <c r="D2" s="56"/>
      <c r="E2" s="56"/>
      <c r="F2" s="56"/>
      <c r="G2" s="162" t="s">
        <v>40</v>
      </c>
      <c r="H2" s="163"/>
      <c r="I2" s="163"/>
      <c r="J2" s="163"/>
      <c r="K2" s="163"/>
      <c r="L2" s="163"/>
      <c r="M2" s="163"/>
      <c r="N2" s="163"/>
      <c r="O2" s="163"/>
      <c r="P2" s="163"/>
      <c r="Q2" s="163"/>
      <c r="R2" s="164"/>
      <c r="S2" s="29"/>
    </row>
    <row r="3" spans="1:23" ht="17.25" customHeight="1" x14ac:dyDescent="0.25">
      <c r="A3" s="56"/>
      <c r="B3" s="56"/>
      <c r="C3" s="56"/>
      <c r="D3" s="56"/>
      <c r="E3" s="56"/>
      <c r="F3" s="56"/>
      <c r="G3" s="46">
        <v>1</v>
      </c>
      <c r="H3" s="46">
        <v>2</v>
      </c>
      <c r="I3" s="46">
        <v>3</v>
      </c>
      <c r="J3" s="46">
        <v>4</v>
      </c>
      <c r="K3" s="46">
        <v>7</v>
      </c>
      <c r="L3" s="46">
        <v>8</v>
      </c>
      <c r="M3" s="46">
        <v>9</v>
      </c>
      <c r="N3" s="46">
        <v>10</v>
      </c>
      <c r="O3" s="4">
        <v>11</v>
      </c>
      <c r="P3" s="4">
        <v>12</v>
      </c>
      <c r="Q3" s="4">
        <v>13</v>
      </c>
      <c r="R3" s="4">
        <v>14</v>
      </c>
      <c r="S3" s="3"/>
      <c r="T3" s="168" t="s">
        <v>81</v>
      </c>
      <c r="U3" s="169"/>
      <c r="V3" s="170"/>
      <c r="W3" s="165" t="s">
        <v>36</v>
      </c>
    </row>
    <row r="4" spans="1:23" x14ac:dyDescent="0.25">
      <c r="A4" s="56"/>
      <c r="B4" s="56"/>
      <c r="C4" s="56"/>
      <c r="D4" s="56"/>
      <c r="E4" s="56"/>
      <c r="F4" s="56"/>
      <c r="G4" s="4">
        <v>5</v>
      </c>
      <c r="H4" s="4">
        <v>6</v>
      </c>
      <c r="I4" s="4" t="s">
        <v>95</v>
      </c>
      <c r="J4" s="4" t="s">
        <v>123</v>
      </c>
      <c r="K4" s="4" t="s">
        <v>105</v>
      </c>
      <c r="L4" s="4">
        <v>10</v>
      </c>
      <c r="M4" s="4">
        <v>11</v>
      </c>
      <c r="N4" s="4">
        <v>12</v>
      </c>
      <c r="O4" s="4" t="s">
        <v>125</v>
      </c>
      <c r="P4" s="4" t="s">
        <v>115</v>
      </c>
      <c r="Q4" s="4" t="s">
        <v>143</v>
      </c>
      <c r="R4" s="4" t="s">
        <v>167</v>
      </c>
      <c r="S4" s="3"/>
      <c r="T4" s="171"/>
      <c r="U4" s="172"/>
      <c r="V4" s="173"/>
      <c r="W4" s="166"/>
    </row>
    <row r="5" spans="1:23" x14ac:dyDescent="0.25">
      <c r="A5" s="56"/>
      <c r="B5" s="56"/>
      <c r="C5" s="56"/>
      <c r="D5" s="56"/>
      <c r="E5" s="56"/>
      <c r="F5" s="56"/>
      <c r="I5" s="4" t="s">
        <v>120</v>
      </c>
      <c r="O5" s="4" t="s">
        <v>126</v>
      </c>
      <c r="P5" s="4" t="s">
        <v>111</v>
      </c>
      <c r="Q5" s="4" t="s">
        <v>144</v>
      </c>
      <c r="R5" s="4" t="s">
        <v>168</v>
      </c>
      <c r="S5" s="3"/>
      <c r="T5" s="171"/>
      <c r="U5" s="172"/>
      <c r="V5" s="173"/>
      <c r="W5" s="166"/>
    </row>
    <row r="6" spans="1:23" x14ac:dyDescent="0.25">
      <c r="A6" s="56"/>
      <c r="B6" s="56"/>
      <c r="C6" s="56"/>
      <c r="D6" s="56"/>
      <c r="E6" s="56"/>
      <c r="F6" s="56"/>
      <c r="O6" s="4" t="s">
        <v>127</v>
      </c>
      <c r="P6" s="4" t="s">
        <v>112</v>
      </c>
      <c r="Q6" s="4" t="s">
        <v>145</v>
      </c>
      <c r="R6" s="4" t="s">
        <v>197</v>
      </c>
      <c r="S6" s="3"/>
      <c r="T6" s="171"/>
      <c r="U6" s="172"/>
      <c r="V6" s="173"/>
      <c r="W6" s="166"/>
    </row>
    <row r="7" spans="1:23" x14ac:dyDescent="0.25">
      <c r="A7" s="56"/>
      <c r="B7" s="56"/>
      <c r="C7" s="56"/>
      <c r="D7" s="56"/>
      <c r="E7" s="56"/>
      <c r="F7" s="56"/>
      <c r="O7" s="4" t="s">
        <v>128</v>
      </c>
      <c r="P7" s="4" t="s">
        <v>141</v>
      </c>
      <c r="Q7" s="4" t="s">
        <v>146</v>
      </c>
      <c r="R7" s="4" t="s">
        <v>198</v>
      </c>
      <c r="S7" s="3"/>
      <c r="T7" s="174"/>
      <c r="U7" s="175"/>
      <c r="V7" s="176"/>
      <c r="W7" s="167"/>
    </row>
    <row r="8" spans="1:23" x14ac:dyDescent="0.25">
      <c r="A8" s="56"/>
      <c r="B8" s="56"/>
      <c r="C8" s="56"/>
      <c r="D8" s="56"/>
      <c r="E8" s="56"/>
      <c r="F8" s="56"/>
      <c r="Q8" s="4" t="s">
        <v>147</v>
      </c>
      <c r="R8" s="4" t="s">
        <v>199</v>
      </c>
      <c r="S8" s="3"/>
      <c r="T8" s="177" t="s">
        <v>37</v>
      </c>
      <c r="U8" s="178"/>
      <c r="V8" s="179"/>
      <c r="W8" s="6">
        <v>100</v>
      </c>
    </row>
    <row r="9" spans="1:23" x14ac:dyDescent="0.25">
      <c r="A9" s="56"/>
      <c r="B9" s="56"/>
      <c r="C9" s="56"/>
      <c r="D9" s="56"/>
      <c r="E9" s="56"/>
      <c r="F9" s="56"/>
      <c r="Q9" s="4" t="s">
        <v>162</v>
      </c>
      <c r="R9" s="4" t="s">
        <v>200</v>
      </c>
      <c r="S9" s="3"/>
      <c r="T9" s="180" t="s">
        <v>38</v>
      </c>
      <c r="U9" s="181"/>
      <c r="V9" s="182"/>
      <c r="W9" s="7" t="s">
        <v>42</v>
      </c>
    </row>
    <row r="10" spans="1:23" x14ac:dyDescent="0.25">
      <c r="A10" s="56"/>
      <c r="B10" s="56"/>
      <c r="C10" s="56"/>
      <c r="D10" s="56"/>
      <c r="E10" s="56"/>
      <c r="F10" s="56"/>
      <c r="L10" s="66" t="s">
        <v>179</v>
      </c>
      <c r="Q10" s="4" t="s">
        <v>151</v>
      </c>
      <c r="R10" s="4" t="s">
        <v>201</v>
      </c>
      <c r="S10" s="3"/>
      <c r="T10" s="183" t="s">
        <v>41</v>
      </c>
      <c r="U10" s="181"/>
      <c r="V10" s="182"/>
      <c r="W10" s="8" t="s">
        <v>43</v>
      </c>
    </row>
    <row r="11" spans="1:23" x14ac:dyDescent="0.25">
      <c r="A11" s="56"/>
      <c r="B11" s="56"/>
      <c r="C11" s="56"/>
      <c r="D11" s="56"/>
      <c r="E11" s="56"/>
      <c r="F11" s="56"/>
      <c r="Q11" s="4" t="s">
        <v>152</v>
      </c>
      <c r="R11" s="4" t="s">
        <v>202</v>
      </c>
      <c r="S11" s="3"/>
      <c r="T11" s="37"/>
    </row>
    <row r="12" spans="1:23" ht="28.5" customHeight="1" x14ac:dyDescent="0.25">
      <c r="A12" s="56"/>
      <c r="B12" s="56"/>
      <c r="C12" s="56"/>
      <c r="D12" s="56"/>
      <c r="E12" s="56"/>
      <c r="F12" s="56"/>
      <c r="G12" s="184" t="s">
        <v>231</v>
      </c>
      <c r="H12" s="184"/>
      <c r="I12" s="184"/>
      <c r="J12" s="184"/>
      <c r="K12" s="184"/>
      <c r="L12" s="184"/>
      <c r="M12" s="184"/>
      <c r="N12" s="184"/>
      <c r="O12" s="184"/>
      <c r="Q12" s="4" t="s">
        <v>153</v>
      </c>
      <c r="S12" s="3"/>
      <c r="T12" s="37"/>
    </row>
    <row r="13" spans="1:23" x14ac:dyDescent="0.25">
      <c r="A13" s="56"/>
      <c r="B13" s="56"/>
      <c r="C13" s="56"/>
      <c r="D13" s="56"/>
      <c r="E13" s="56"/>
      <c r="F13" s="56"/>
      <c r="Q13" s="4" t="s">
        <v>154</v>
      </c>
      <c r="S13" s="3"/>
    </row>
    <row r="14" spans="1:23" ht="18.75" customHeight="1" x14ac:dyDescent="0.25">
      <c r="A14" s="56"/>
      <c r="B14" s="56"/>
      <c r="C14" s="56"/>
      <c r="D14" s="56"/>
      <c r="E14" s="56"/>
      <c r="F14" s="56"/>
      <c r="Q14" s="4" t="s">
        <v>163</v>
      </c>
      <c r="S14" s="3"/>
    </row>
    <row r="15" spans="1:23" x14ac:dyDescent="0.25">
      <c r="A15" s="56"/>
      <c r="B15" s="56"/>
      <c r="C15" s="56"/>
      <c r="D15" s="56"/>
      <c r="E15" s="56"/>
      <c r="F15" s="56"/>
      <c r="Q15" s="4" t="s">
        <v>178</v>
      </c>
      <c r="S15" s="3"/>
    </row>
    <row r="16" spans="1:23" x14ac:dyDescent="0.25">
      <c r="A16" s="56"/>
      <c r="B16" s="56"/>
      <c r="C16" s="56"/>
      <c r="D16" s="56"/>
      <c r="E16" s="56"/>
      <c r="F16" s="56"/>
    </row>
    <row r="17" spans="1:19" ht="15" customHeight="1" x14ac:dyDescent="0.25">
      <c r="A17" s="56"/>
      <c r="B17" s="56"/>
      <c r="C17" s="56"/>
      <c r="D17" s="56"/>
      <c r="E17" s="56"/>
      <c r="F17" s="56"/>
      <c r="G17" s="162" t="s">
        <v>35</v>
      </c>
      <c r="H17" s="163"/>
      <c r="I17" s="163"/>
      <c r="J17" s="163"/>
      <c r="K17" s="163"/>
      <c r="L17" s="163"/>
      <c r="M17" s="163"/>
      <c r="N17" s="163"/>
      <c r="O17" s="163"/>
      <c r="P17" s="163"/>
      <c r="Q17" s="163"/>
      <c r="R17" s="164"/>
    </row>
    <row r="18" spans="1:19" ht="18.75" customHeight="1" x14ac:dyDescent="0.25">
      <c r="A18" s="56"/>
      <c r="B18" s="56"/>
      <c r="C18" s="56"/>
      <c r="D18" s="56"/>
      <c r="E18" s="56"/>
      <c r="F18" s="56"/>
      <c r="G18" s="46">
        <v>1</v>
      </c>
      <c r="H18" s="46">
        <v>2</v>
      </c>
      <c r="I18" s="46">
        <v>3</v>
      </c>
      <c r="J18" s="46">
        <v>4</v>
      </c>
      <c r="K18" s="46">
        <v>7</v>
      </c>
      <c r="L18" s="46">
        <v>8</v>
      </c>
      <c r="M18" s="46">
        <v>9</v>
      </c>
      <c r="N18" s="46">
        <v>10</v>
      </c>
      <c r="O18" s="4">
        <v>11</v>
      </c>
      <c r="P18" s="4">
        <v>12</v>
      </c>
      <c r="Q18" s="4">
        <v>13</v>
      </c>
      <c r="R18" s="4">
        <v>14</v>
      </c>
    </row>
    <row r="19" spans="1:19" x14ac:dyDescent="0.25">
      <c r="A19" s="56"/>
      <c r="B19" s="56"/>
      <c r="C19" s="56"/>
      <c r="D19" s="56"/>
      <c r="E19" s="56"/>
      <c r="F19" s="56"/>
      <c r="G19" s="65" t="str">
        <f>+'Audit Tool'!H31</f>
        <v>No data</v>
      </c>
      <c r="H19" s="65" t="str">
        <f>+'Audit Tool'!I31</f>
        <v>No data</v>
      </c>
      <c r="I19" s="65" t="str">
        <f>+'Audit Tool'!K31</f>
        <v>No data</v>
      </c>
      <c r="J19" s="65" t="str">
        <f>+'Audit Tool'!O31</f>
        <v>No data</v>
      </c>
      <c r="K19" s="65" t="str">
        <f>+'Audit Tool'!Q31</f>
        <v>No data</v>
      </c>
      <c r="L19" s="65" t="str">
        <f>+'Audit Tool'!R31</f>
        <v>No data</v>
      </c>
      <c r="M19" s="65" t="str">
        <f>+'Audit Tool'!S31</f>
        <v>No data</v>
      </c>
      <c r="N19" s="65" t="str">
        <f>+'Audit Tool'!T31</f>
        <v>No data</v>
      </c>
      <c r="O19" s="65" t="str">
        <f>+'Audit Tool'!V31</f>
        <v>No data</v>
      </c>
      <c r="P19" s="65" t="str">
        <f>+'Audit Tool'!AA31</f>
        <v>No data</v>
      </c>
      <c r="Q19" s="65" t="str">
        <f>+'Audit Tool'!AF31</f>
        <v>No data</v>
      </c>
      <c r="R19" s="65" t="str">
        <f>+'Audit Tool'!AT31</f>
        <v>No data</v>
      </c>
    </row>
    <row r="20" spans="1:19" x14ac:dyDescent="0.25">
      <c r="A20" s="56"/>
      <c r="B20" s="56"/>
      <c r="C20" s="56"/>
      <c r="D20" s="56"/>
      <c r="E20" s="56"/>
      <c r="F20" s="56"/>
      <c r="G20" s="3"/>
      <c r="I20" s="65" t="str">
        <f>+'Audit Tool'!L31</f>
        <v>No data</v>
      </c>
      <c r="J20" s="3"/>
      <c r="L20" s="3"/>
      <c r="O20" s="65" t="str">
        <f>+'Audit Tool'!W31</f>
        <v>No data</v>
      </c>
      <c r="P20" s="65" t="str">
        <f>+'Audit Tool'!AB31</f>
        <v>No data</v>
      </c>
      <c r="Q20" s="65" t="str">
        <f>+'Audit Tool'!AG31</f>
        <v>No data</v>
      </c>
      <c r="R20" s="65" t="str">
        <f>+'Audit Tool'!AU31</f>
        <v>No data</v>
      </c>
    </row>
    <row r="21" spans="1:19" x14ac:dyDescent="0.25">
      <c r="A21" s="56"/>
      <c r="B21" s="56"/>
      <c r="C21" s="56"/>
      <c r="D21" s="56"/>
      <c r="E21" s="56"/>
      <c r="F21" s="56"/>
      <c r="G21" s="3"/>
      <c r="J21" s="3"/>
      <c r="L21" s="3"/>
      <c r="O21" s="65" t="str">
        <f>+'Audit Tool'!X31</f>
        <v>No data</v>
      </c>
      <c r="P21" s="65" t="str">
        <f>+'Audit Tool'!AC31</f>
        <v>No data</v>
      </c>
      <c r="Q21" s="65" t="str">
        <f>+'Audit Tool'!AH31</f>
        <v>No data</v>
      </c>
      <c r="R21" s="65" t="str">
        <f>+'Audit Tool'!AV31</f>
        <v>No data</v>
      </c>
    </row>
    <row r="22" spans="1:19" x14ac:dyDescent="0.25">
      <c r="A22" s="56"/>
      <c r="B22" s="56"/>
      <c r="C22" s="56"/>
      <c r="D22" s="56"/>
      <c r="E22" s="56"/>
      <c r="F22" s="56"/>
      <c r="G22" s="3"/>
      <c r="J22" s="3"/>
      <c r="O22" s="65" t="str">
        <f>+'Audit Tool'!Y31</f>
        <v>No data</v>
      </c>
      <c r="P22" s="65" t="str">
        <f>+'Audit Tool'!AD31</f>
        <v>No data</v>
      </c>
      <c r="Q22" s="65" t="str">
        <f>+'Audit Tool'!AI31</f>
        <v>No data</v>
      </c>
      <c r="R22" s="65" t="str">
        <f>+'Audit Tool'!AW31</f>
        <v>No data</v>
      </c>
    </row>
    <row r="23" spans="1:19" x14ac:dyDescent="0.25">
      <c r="A23" s="56"/>
      <c r="B23" s="56"/>
      <c r="C23" s="56"/>
      <c r="D23" s="56"/>
      <c r="E23" s="56"/>
      <c r="F23" s="56"/>
      <c r="G23" s="3"/>
      <c r="Q23" s="65" t="str">
        <f>+'Audit Tool'!AJ31</f>
        <v>No data</v>
      </c>
      <c r="R23" s="65" t="str">
        <f>+'Audit Tool'!AX31</f>
        <v>No data</v>
      </c>
    </row>
    <row r="24" spans="1:19" ht="15" customHeight="1" x14ac:dyDescent="0.25">
      <c r="A24" s="56"/>
      <c r="B24" s="56"/>
      <c r="C24" s="56"/>
      <c r="D24" s="56"/>
      <c r="E24" s="56"/>
      <c r="F24" s="56"/>
      <c r="G24" s="38"/>
      <c r="O24" s="3"/>
      <c r="Q24" s="65" t="str">
        <f>+'Audit Tool'!AK31</f>
        <v>No data</v>
      </c>
      <c r="R24" s="65" t="str">
        <f>+'Audit Tool'!AY31</f>
        <v>No data</v>
      </c>
      <c r="S24" s="29"/>
    </row>
    <row r="25" spans="1:19" x14ac:dyDescent="0.25">
      <c r="A25" s="56"/>
      <c r="B25" s="56"/>
      <c r="C25" s="56"/>
      <c r="D25" s="56"/>
      <c r="E25" s="56"/>
      <c r="F25" s="56"/>
      <c r="G25" s="3"/>
      <c r="O25" s="3"/>
      <c r="Q25" s="65" t="str">
        <f>+'Audit Tool'!AM31</f>
        <v>No data</v>
      </c>
      <c r="R25" s="65" t="str">
        <f>+'Audit Tool'!AZ31</f>
        <v>No data</v>
      </c>
      <c r="S25" s="89"/>
    </row>
    <row r="26" spans="1:19" x14ac:dyDescent="0.25">
      <c r="A26" s="56"/>
      <c r="B26" s="56"/>
      <c r="C26" s="56"/>
      <c r="D26" s="56"/>
      <c r="E26" s="56"/>
      <c r="F26" s="56"/>
      <c r="G26" s="3"/>
      <c r="O26" s="3"/>
      <c r="Q26" s="65" t="str">
        <f>+'Audit Tool'!AN31</f>
        <v>No data</v>
      </c>
      <c r="R26" s="65" t="str">
        <f>+'Audit Tool'!BA31</f>
        <v>No data</v>
      </c>
      <c r="S26" s="90"/>
    </row>
    <row r="27" spans="1:19" x14ac:dyDescent="0.25">
      <c r="A27" s="56"/>
      <c r="B27" s="56"/>
      <c r="C27" s="56"/>
      <c r="D27" s="56"/>
      <c r="E27" s="56"/>
      <c r="F27" s="56"/>
      <c r="G27" s="3"/>
      <c r="O27" s="3"/>
      <c r="Q27" s="65" t="str">
        <f>+'Audit Tool'!AO31</f>
        <v>No data</v>
      </c>
      <c r="R27" s="90"/>
      <c r="S27" s="90"/>
    </row>
    <row r="28" spans="1:19" x14ac:dyDescent="0.25">
      <c r="A28" s="56"/>
      <c r="B28" s="56"/>
      <c r="C28" s="56"/>
      <c r="D28" s="56"/>
      <c r="E28" s="56"/>
      <c r="F28" s="56"/>
      <c r="G28" s="3"/>
      <c r="O28" s="3"/>
      <c r="Q28" s="65" t="str">
        <f>+'Audit Tool'!AP31</f>
        <v>No data</v>
      </c>
      <c r="R28" s="90"/>
      <c r="S28" s="90"/>
    </row>
    <row r="29" spans="1:19" x14ac:dyDescent="0.25">
      <c r="A29" s="56"/>
      <c r="B29" s="56"/>
      <c r="C29" s="56"/>
      <c r="D29" s="56"/>
      <c r="E29" s="56"/>
      <c r="F29" s="56"/>
      <c r="G29" s="3"/>
      <c r="Q29" s="65" t="str">
        <f>+'Audit Tool'!AQ31</f>
        <v>No data</v>
      </c>
      <c r="S29" s="90"/>
    </row>
    <row r="30" spans="1:19" x14ac:dyDescent="0.25">
      <c r="A30" s="56"/>
      <c r="B30" s="56"/>
      <c r="C30" s="56"/>
      <c r="D30" s="56"/>
      <c r="E30" s="56"/>
      <c r="F30" s="56"/>
      <c r="Q30" s="65" t="str">
        <f>+'Audit Tool'!AR31</f>
        <v>No data</v>
      </c>
      <c r="S30" s="90"/>
    </row>
    <row r="32" spans="1:19" x14ac:dyDescent="0.25">
      <c r="G32" s="162" t="s">
        <v>39</v>
      </c>
      <c r="H32" s="163"/>
      <c r="I32" s="163"/>
      <c r="J32" s="163"/>
      <c r="K32" s="163"/>
      <c r="L32" s="163"/>
      <c r="M32" s="163"/>
      <c r="N32" s="163"/>
      <c r="O32" s="163"/>
      <c r="P32" s="163"/>
      <c r="Q32" s="163"/>
      <c r="R32" s="164"/>
    </row>
    <row r="33" spans="7:18" ht="20.25" customHeight="1" x14ac:dyDescent="0.25">
      <c r="G33" s="46">
        <v>1</v>
      </c>
      <c r="H33" s="46">
        <v>2</v>
      </c>
      <c r="I33" s="46">
        <v>3</v>
      </c>
      <c r="J33" s="46">
        <v>4</v>
      </c>
      <c r="K33" s="46">
        <v>7</v>
      </c>
      <c r="L33" s="46">
        <v>8</v>
      </c>
      <c r="M33" s="46">
        <v>9</v>
      </c>
      <c r="N33" s="46">
        <v>10</v>
      </c>
      <c r="O33" s="4">
        <v>11</v>
      </c>
      <c r="P33" s="4">
        <v>12</v>
      </c>
      <c r="Q33" s="4">
        <v>13</v>
      </c>
      <c r="R33" s="4">
        <v>14</v>
      </c>
    </row>
    <row r="34" spans="7:18" s="56" customFormat="1" x14ac:dyDescent="0.25">
      <c r="G34" s="58" t="str">
        <f>IF(G19="No data", "No data", IF(G19="NA","NA",IF(19="%","%", SUM(G19:G19)/COUNT(G19:G19))))</f>
        <v>No data</v>
      </c>
      <c r="H34" s="58" t="str">
        <f>IF(H19="No data", "No data", IF(H19="NA","NA",IF(H19="%","%", SUM(H19:H19)/COUNT(H19:H19))))</f>
        <v>No data</v>
      </c>
      <c r="I34" s="58" t="str">
        <f>IF(I19="No data", "No data", IF(I19="NA","NA",IF(I19="%","%", SUM(I19:I20)/COUNT(I19:I20))))</f>
        <v>No data</v>
      </c>
      <c r="J34" s="58" t="str">
        <f>IF(J19="No data", "No data", IF(J19="NA","NA",IF(J19="%","%", SUM(J19:J19)/COUNT(J19:J19))))</f>
        <v>No data</v>
      </c>
      <c r="K34" s="58" t="str">
        <f>IF(K19="No data", "No data", IF(K19="NA","NA",IF(K19="%","%", SUM(K19:K19)/COUNT(K19:K19))))</f>
        <v>No data</v>
      </c>
      <c r="L34" s="58" t="str">
        <f>IF(L19="No data", "No data", IF(L19="NA","NA",IF(L19="%","%", SUM(L19:L19)/COUNT(L19:L19))))</f>
        <v>No data</v>
      </c>
      <c r="M34" s="58" t="str">
        <f>IF(M19="No data", "No data", IF(M19="NA","NA",IF(M19="%","%", SUM(M19:M19)/COUNT(M19:M19))))</f>
        <v>No data</v>
      </c>
      <c r="N34" s="58" t="str">
        <f>IF(N19="No data", "No data", IF(N19="NA","NA",IF(N19="%","%", SUM(N19:N19)/COUNT(N19:N19))))</f>
        <v>No data</v>
      </c>
      <c r="O34" s="58" t="str">
        <f>IF(O19="No data", "No data", IF(O19="NA","NA",IF(O19="%","%", SUM(O19:O22)/COUNT(O19:O22))))</f>
        <v>No data</v>
      </c>
      <c r="P34" s="58" t="str">
        <f>IF(P19="No data", "No data", IF(P19="NA","NA",IF(P19="%","%", SUM(P19:P22)/COUNT(P19:P22))))</f>
        <v>No data</v>
      </c>
      <c r="Q34" s="58" t="str">
        <f>IF(Q19="No data", "No data", IF(Q19="NA","NA",IF(Q19="%","%", SUM(Q19:Q30)/COUNT(Q19:Q30))))</f>
        <v>No data</v>
      </c>
      <c r="R34" s="58" t="str">
        <f>IF(R19="No data", "No data", IF(R19="NA","NA",IF(R19="%","%", SUM(R19:R26)/COUNT(R19:R26))))</f>
        <v>No data</v>
      </c>
    </row>
  </sheetData>
  <mergeCells count="9">
    <mergeCell ref="G2:R2"/>
    <mergeCell ref="G17:R17"/>
    <mergeCell ref="G32:R32"/>
    <mergeCell ref="W3:W7"/>
    <mergeCell ref="T3:V7"/>
    <mergeCell ref="T8:V8"/>
    <mergeCell ref="T9:V9"/>
    <mergeCell ref="T10:V10"/>
    <mergeCell ref="G12:O12"/>
  </mergeCells>
  <conditionalFormatting sqref="G34:R34">
    <cfRule type="cellIs" dxfId="3" priority="2" operator="between">
      <formula>50</formula>
      <formula>99</formula>
    </cfRule>
    <cfRule type="cellIs" dxfId="2" priority="3" operator="between">
      <formula>50</formula>
      <formula>99</formula>
    </cfRule>
    <cfRule type="cellIs" dxfId="1" priority="4" operator="equal">
      <formula>100</formula>
    </cfRule>
  </conditionalFormatting>
  <conditionalFormatting sqref="G34:R34">
    <cfRule type="cellIs" dxfId="0" priority="1" operator="between">
      <formula>0</formula>
      <formula>49</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24"/>
  <sheetViews>
    <sheetView zoomScaleNormal="100" workbookViewId="0"/>
  </sheetViews>
  <sheetFormatPr defaultColWidth="9.140625" defaultRowHeight="15" x14ac:dyDescent="0.25"/>
  <cols>
    <col min="1" max="1" width="26.7109375" style="5" customWidth="1"/>
    <col min="2" max="2" width="149.28515625" style="2" customWidth="1"/>
    <col min="3" max="16384" width="9.140625" style="2"/>
  </cols>
  <sheetData>
    <row r="1" spans="1:2" ht="18.75" x14ac:dyDescent="0.25">
      <c r="A1" s="45" t="s">
        <v>5</v>
      </c>
    </row>
    <row r="2" spans="1:2" s="5" customFormat="1" ht="15.75" x14ac:dyDescent="0.25">
      <c r="A2" s="28"/>
      <c r="B2" s="28" t="s">
        <v>175</v>
      </c>
    </row>
    <row r="3" spans="1:2" s="5" customFormat="1" ht="15.75" x14ac:dyDescent="0.25">
      <c r="A3" s="28"/>
      <c r="B3" s="87" t="s">
        <v>174</v>
      </c>
    </row>
    <row r="4" spans="1:2" s="5" customFormat="1" ht="31.5" x14ac:dyDescent="0.25">
      <c r="A4" s="27" t="s">
        <v>69</v>
      </c>
      <c r="B4" s="27" t="s">
        <v>71</v>
      </c>
    </row>
    <row r="5" spans="1:2" ht="63" x14ac:dyDescent="0.25">
      <c r="A5" s="86">
        <v>1</v>
      </c>
      <c r="B5" s="88" t="s">
        <v>177</v>
      </c>
    </row>
    <row r="6" spans="1:2" ht="63" x14ac:dyDescent="0.25">
      <c r="A6" s="86">
        <v>2</v>
      </c>
      <c r="B6" s="88" t="s">
        <v>170</v>
      </c>
    </row>
    <row r="7" spans="1:2" ht="105" x14ac:dyDescent="0.25">
      <c r="A7" s="86">
        <v>3</v>
      </c>
      <c r="B7" s="67" t="s">
        <v>180</v>
      </c>
    </row>
    <row r="8" spans="1:2" ht="150" x14ac:dyDescent="0.25">
      <c r="A8" s="185">
        <v>4</v>
      </c>
      <c r="B8" s="92" t="s">
        <v>235</v>
      </c>
    </row>
    <row r="9" spans="1:2" x14ac:dyDescent="0.25">
      <c r="A9" s="187"/>
      <c r="B9" s="108" t="s">
        <v>232</v>
      </c>
    </row>
    <row r="10" spans="1:2" x14ac:dyDescent="0.25">
      <c r="A10" s="187"/>
      <c r="B10" s="95" t="s">
        <v>188</v>
      </c>
    </row>
    <row r="11" spans="1:2" x14ac:dyDescent="0.25">
      <c r="A11" s="187"/>
      <c r="B11" s="108" t="s">
        <v>233</v>
      </c>
    </row>
    <row r="12" spans="1:2" x14ac:dyDescent="0.25">
      <c r="A12" s="186"/>
      <c r="B12" s="109" t="s">
        <v>234</v>
      </c>
    </row>
    <row r="13" spans="1:2" ht="60" x14ac:dyDescent="0.25">
      <c r="A13" s="185">
        <v>7</v>
      </c>
      <c r="B13" s="92" t="s">
        <v>181</v>
      </c>
    </row>
    <row r="14" spans="1:2" x14ac:dyDescent="0.25">
      <c r="A14" s="186"/>
      <c r="B14" s="91" t="s">
        <v>184</v>
      </c>
    </row>
    <row r="15" spans="1:2" ht="45" x14ac:dyDescent="0.25">
      <c r="A15" s="86">
        <v>8</v>
      </c>
      <c r="B15" s="67" t="s">
        <v>171</v>
      </c>
    </row>
    <row r="16" spans="1:2" ht="30" x14ac:dyDescent="0.25">
      <c r="A16" s="86">
        <v>9</v>
      </c>
      <c r="B16" s="67" t="s">
        <v>172</v>
      </c>
    </row>
    <row r="17" spans="1:2" ht="90" x14ac:dyDescent="0.25">
      <c r="A17" s="185">
        <v>10</v>
      </c>
      <c r="B17" s="92" t="s">
        <v>189</v>
      </c>
    </row>
    <row r="18" spans="1:2" x14ac:dyDescent="0.25">
      <c r="A18" s="186"/>
      <c r="B18" s="95" t="s">
        <v>185</v>
      </c>
    </row>
    <row r="19" spans="1:2" ht="120" x14ac:dyDescent="0.25">
      <c r="A19" s="86">
        <v>11</v>
      </c>
      <c r="B19" s="93" t="s">
        <v>191</v>
      </c>
    </row>
    <row r="20" spans="1:2" ht="120" x14ac:dyDescent="0.25">
      <c r="A20" s="185">
        <v>12</v>
      </c>
      <c r="B20" s="92" t="s">
        <v>190</v>
      </c>
    </row>
    <row r="21" spans="1:2" x14ac:dyDescent="0.25">
      <c r="A21" s="186"/>
      <c r="B21" s="94" t="s">
        <v>186</v>
      </c>
    </row>
    <row r="22" spans="1:2" ht="120" x14ac:dyDescent="0.25">
      <c r="A22" s="185">
        <v>13</v>
      </c>
      <c r="B22" s="92" t="s">
        <v>183</v>
      </c>
    </row>
    <row r="23" spans="1:2" x14ac:dyDescent="0.25">
      <c r="A23" s="186"/>
      <c r="B23" s="94" t="s">
        <v>187</v>
      </c>
    </row>
    <row r="24" spans="1:2" ht="135" x14ac:dyDescent="0.25">
      <c r="A24" s="86">
        <v>14</v>
      </c>
      <c r="B24" s="67" t="s">
        <v>173</v>
      </c>
    </row>
  </sheetData>
  <mergeCells count="5">
    <mergeCell ref="A13:A14"/>
    <mergeCell ref="A17:A18"/>
    <mergeCell ref="A20:A21"/>
    <mergeCell ref="A22:A23"/>
    <mergeCell ref="A8:A12"/>
  </mergeCells>
  <hyperlinks>
    <hyperlink ref="B3" r:id="rId1" xr:uid="{00000000-0004-0000-0400-000000000000}"/>
    <hyperlink ref="B14" r:id="rId2" xr:uid="{00000000-0004-0000-0400-000001000000}"/>
    <hyperlink ref="B18" r:id="rId3" xr:uid="{00000000-0004-0000-0400-000002000000}"/>
    <hyperlink ref="B21" r:id="rId4" display="https://sudep.org/" xr:uid="{00000000-0004-0000-0400-000003000000}"/>
    <hyperlink ref="B23" r:id="rId5" display="https://www.nice.org.uk/guidance/ng217" xr:uid="{00000000-0004-0000-0400-000004000000}"/>
    <hyperlink ref="B10" r:id="rId6" xr:uid="{00000000-0004-0000-0400-000005000000}"/>
    <hyperlink ref="B9" r:id="rId7" display="https://www.gov.uk/guidance/valproate-use-by-women-and-girls" xr:uid="{DBBB702B-F475-4631-9BBA-4A7EA7C32773}"/>
    <hyperlink ref="B11" r:id="rId8" display="https://www.rcog.org.uk/media/uqofkclk/valproate-guidance-march-2019.pdf" xr:uid="{9DE06490-7CB0-45C3-B0F0-C31375176A88}"/>
    <hyperlink ref="B12" r:id="rId9" location=":~:text=Established%20in%202009%2C%20Epilepsy12%20has,people%20with%20seizures%20and%20epilepsies." display="https://www.rcpch.ac.uk/work-we-do/clinical-audits/epilepsy12 - :~:text=Established%20in%202009%2C%20Epilepsy12%20has,people%20with%20seizures%20and%20epilepsies." xr:uid="{4885C001-78A1-49A7-A2E1-613C6D237524}"/>
  </hyperlinks>
  <pageMargins left="0.70866141732283472" right="0.70866141732283472" top="0.74803149606299213" bottom="0.74803149606299213" header="0.31496062992125984" footer="0.31496062992125984"/>
  <pageSetup paperSize="9" scale="63" orientation="landscape"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17" t="s">
        <v>61</v>
      </c>
    </row>
    <row r="3" spans="1:13" x14ac:dyDescent="0.25">
      <c r="A3" t="s">
        <v>47</v>
      </c>
      <c r="C3" t="s">
        <v>27</v>
      </c>
      <c r="E3" t="s">
        <v>6</v>
      </c>
      <c r="G3" t="s">
        <v>29</v>
      </c>
      <c r="I3" t="s">
        <v>48</v>
      </c>
      <c r="K3" t="s">
        <v>30</v>
      </c>
      <c r="M3" t="s">
        <v>31</v>
      </c>
    </row>
    <row r="4" spans="1:13" x14ac:dyDescent="0.25">
      <c r="A4" t="s">
        <v>49</v>
      </c>
      <c r="C4" t="s">
        <v>54</v>
      </c>
      <c r="E4" t="s">
        <v>8</v>
      </c>
      <c r="G4" t="s">
        <v>8</v>
      </c>
      <c r="I4" t="s">
        <v>8</v>
      </c>
      <c r="K4" t="s">
        <v>8</v>
      </c>
      <c r="M4" t="s">
        <v>8</v>
      </c>
    </row>
    <row r="5" spans="1:13" x14ac:dyDescent="0.25">
      <c r="A5" t="s">
        <v>9</v>
      </c>
      <c r="C5" t="s">
        <v>53</v>
      </c>
      <c r="E5" t="s">
        <v>10</v>
      </c>
      <c r="G5" t="s">
        <v>10</v>
      </c>
      <c r="I5" t="s">
        <v>10</v>
      </c>
      <c r="K5" t="s">
        <v>10</v>
      </c>
      <c r="M5" t="s">
        <v>10</v>
      </c>
    </row>
    <row r="6" spans="1:13" x14ac:dyDescent="0.25">
      <c r="E6" t="s">
        <v>55</v>
      </c>
      <c r="I6" t="s">
        <v>64</v>
      </c>
      <c r="K6" t="s">
        <v>67</v>
      </c>
      <c r="M6" t="s">
        <v>65</v>
      </c>
    </row>
    <row r="9" spans="1:13" x14ac:dyDescent="0.25">
      <c r="A9" t="s">
        <v>32</v>
      </c>
      <c r="C9" t="s">
        <v>50</v>
      </c>
      <c r="E9" t="s">
        <v>51</v>
      </c>
      <c r="G9" t="s">
        <v>52</v>
      </c>
    </row>
    <row r="10" spans="1:13" x14ac:dyDescent="0.25">
      <c r="A10" t="s">
        <v>8</v>
      </c>
      <c r="C10" t="s">
        <v>8</v>
      </c>
      <c r="E10" t="s">
        <v>8</v>
      </c>
      <c r="G10" t="s">
        <v>8</v>
      </c>
    </row>
    <row r="11" spans="1:13" x14ac:dyDescent="0.25">
      <c r="A11" t="s">
        <v>10</v>
      </c>
      <c r="C11" t="s">
        <v>10</v>
      </c>
      <c r="E11" t="s">
        <v>10</v>
      </c>
      <c r="G11" t="s">
        <v>10</v>
      </c>
    </row>
    <row r="12" spans="1:13" x14ac:dyDescent="0.25">
      <c r="A12" t="s">
        <v>57</v>
      </c>
      <c r="C12" t="s">
        <v>56</v>
      </c>
      <c r="E12" t="s">
        <v>66</v>
      </c>
      <c r="G12" t="s">
        <v>57</v>
      </c>
    </row>
    <row r="13" spans="1:13" x14ac:dyDescent="0.25">
      <c r="G13" t="s">
        <v>58</v>
      </c>
    </row>
    <row r="14" spans="1:13" x14ac:dyDescent="0.25">
      <c r="A14" t="s">
        <v>62</v>
      </c>
      <c r="C14" t="s">
        <v>63</v>
      </c>
    </row>
    <row r="15" spans="1:13" x14ac:dyDescent="0.25">
      <c r="A15" t="s">
        <v>8</v>
      </c>
      <c r="C15" t="s">
        <v>8</v>
      </c>
    </row>
    <row r="16" spans="1:13" x14ac:dyDescent="0.25">
      <c r="A16" t="s">
        <v>10</v>
      </c>
      <c r="C16" t="s">
        <v>10</v>
      </c>
    </row>
    <row r="17" spans="1:11" x14ac:dyDescent="0.25">
      <c r="A17" t="s">
        <v>59</v>
      </c>
      <c r="C17" t="s">
        <v>60</v>
      </c>
      <c r="K17" s="15"/>
    </row>
    <row r="18" spans="1:11" x14ac:dyDescent="0.25">
      <c r="K18" s="15"/>
    </row>
    <row r="19" spans="1:11" x14ac:dyDescent="0.25">
      <c r="K19" s="15"/>
    </row>
    <row r="20" spans="1:11" x14ac:dyDescent="0.25">
      <c r="K20" s="15"/>
    </row>
    <row r="21" spans="1:11" x14ac:dyDescent="0.25">
      <c r="K21" s="15"/>
    </row>
    <row r="22" spans="1:11" x14ac:dyDescent="0.25">
      <c r="A22" s="16"/>
      <c r="C22" s="16"/>
      <c r="H22" s="17"/>
    </row>
    <row r="23" spans="1:11" x14ac:dyDescent="0.25">
      <c r="H23" s="1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workbookViewId="0">
      <selection activeCell="Q7" sqref="Q7"/>
    </sheetView>
  </sheetViews>
  <sheetFormatPr defaultColWidth="9.140625" defaultRowHeight="15" x14ac:dyDescent="0.25"/>
  <cols>
    <col min="1" max="1" width="16.140625" style="29" bestFit="1" customWidth="1"/>
    <col min="2" max="2" width="9.140625" style="29"/>
    <col min="3" max="3" width="8.7109375" style="29" bestFit="1" customWidth="1"/>
    <col min="4" max="4" width="5.42578125" style="29" bestFit="1" customWidth="1"/>
    <col min="5" max="7" width="13.42578125" style="29" customWidth="1"/>
    <col min="8" max="8" width="9.140625" style="29"/>
    <col min="9" max="9" width="16.7109375" style="29" bestFit="1" customWidth="1"/>
    <col min="10" max="10" width="8.7109375" style="29" bestFit="1" customWidth="1"/>
    <col min="11" max="11" width="15.85546875" style="29" customWidth="1"/>
    <col min="12" max="12" width="8.7109375" style="29" bestFit="1" customWidth="1"/>
    <col min="13" max="13" width="14.42578125" style="29" customWidth="1"/>
    <col min="14" max="14" width="9.7109375" style="29" bestFit="1" customWidth="1"/>
    <col min="15" max="15" width="22.85546875" style="29" customWidth="1"/>
    <col min="16" max="16" width="9.7109375" style="29" bestFit="1" customWidth="1"/>
    <col min="17" max="17" width="25.140625" style="29" customWidth="1"/>
    <col min="18" max="18" width="9.7109375" style="29" bestFit="1" customWidth="1"/>
    <col min="19" max="19" width="9.140625" style="29"/>
    <col min="20" max="20" width="9.7109375" style="29" bestFit="1" customWidth="1"/>
    <col min="21" max="21" width="9.140625" style="29"/>
    <col min="22" max="22" width="9.7109375" style="29" bestFit="1" customWidth="1"/>
    <col min="23" max="23" width="9.140625" style="29"/>
    <col min="24" max="24" width="10.7109375" style="29" bestFit="1" customWidth="1"/>
    <col min="25" max="25" width="19.85546875" style="29" customWidth="1"/>
    <col min="26" max="26" width="10.85546875" style="29" bestFit="1" customWidth="1"/>
    <col min="27" max="27" width="9.140625" style="29"/>
    <col min="28" max="28" width="9.7109375" style="29" bestFit="1" customWidth="1"/>
    <col min="29" max="29" width="9.140625" style="29"/>
    <col min="30" max="30" width="9.7109375" style="29" bestFit="1" customWidth="1"/>
    <col min="31" max="31" width="9.140625" style="29"/>
    <col min="32" max="32" width="9.7109375" style="29" bestFit="1" customWidth="1"/>
    <col min="33" max="33" width="9.140625" style="29"/>
    <col min="34" max="34" width="9.7109375" style="29" bestFit="1" customWidth="1"/>
    <col min="35" max="16384" width="9.140625" style="29"/>
  </cols>
  <sheetData>
    <row r="1" spans="1:17" x14ac:dyDescent="0.25">
      <c r="A1" s="29" t="s">
        <v>26</v>
      </c>
      <c r="C1" s="29" t="s">
        <v>27</v>
      </c>
      <c r="E1" s="29" t="s">
        <v>6</v>
      </c>
      <c r="G1" s="29" t="s">
        <v>29</v>
      </c>
      <c r="I1" s="29" t="s">
        <v>48</v>
      </c>
      <c r="K1" s="29" t="s">
        <v>30</v>
      </c>
      <c r="M1" s="29" t="s">
        <v>31</v>
      </c>
      <c r="O1" s="29" t="s">
        <v>32</v>
      </c>
      <c r="Q1" s="29" t="s">
        <v>32</v>
      </c>
    </row>
    <row r="2" spans="1:17" x14ac:dyDescent="0.25">
      <c r="A2" s="29" t="s">
        <v>7</v>
      </c>
      <c r="C2" s="29" t="s">
        <v>8</v>
      </c>
      <c r="E2" s="29" t="s">
        <v>8</v>
      </c>
      <c r="G2" s="29" t="s">
        <v>8</v>
      </c>
      <c r="I2" s="29" t="s">
        <v>8</v>
      </c>
      <c r="K2" s="29" t="s">
        <v>8</v>
      </c>
      <c r="M2" s="29" t="s">
        <v>8</v>
      </c>
      <c r="O2" s="29" t="s">
        <v>8</v>
      </c>
      <c r="Q2" s="29" t="s">
        <v>8</v>
      </c>
    </row>
    <row r="3" spans="1:17" x14ac:dyDescent="0.25">
      <c r="A3" s="29" t="s">
        <v>9</v>
      </c>
      <c r="C3" s="29" t="s">
        <v>10</v>
      </c>
      <c r="E3" s="29" t="s">
        <v>10</v>
      </c>
      <c r="G3" s="29" t="s">
        <v>10</v>
      </c>
      <c r="I3" s="29" t="s">
        <v>10</v>
      </c>
      <c r="K3" s="29" t="s">
        <v>10</v>
      </c>
      <c r="M3" s="29" t="s">
        <v>10</v>
      </c>
      <c r="O3" s="29" t="s">
        <v>10</v>
      </c>
      <c r="Q3" s="29" t="s">
        <v>10</v>
      </c>
    </row>
    <row r="4" spans="1:17" ht="30" x14ac:dyDescent="0.25">
      <c r="A4" s="29" t="s">
        <v>72</v>
      </c>
      <c r="E4" s="29" t="s">
        <v>28</v>
      </c>
      <c r="G4" s="29" t="s">
        <v>57</v>
      </c>
      <c r="I4" s="29" t="s">
        <v>83</v>
      </c>
      <c r="K4" s="29" t="s">
        <v>57</v>
      </c>
      <c r="M4" s="29" t="s">
        <v>118</v>
      </c>
      <c r="O4" s="29" t="s">
        <v>158</v>
      </c>
      <c r="Q4" s="29" t="s">
        <v>161</v>
      </c>
    </row>
    <row r="5" spans="1:17" x14ac:dyDescent="0.25">
      <c r="A5" s="30"/>
      <c r="K5" s="29" t="s">
        <v>28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F31A837646BE46888C0A619E6F040C" ma:contentTypeVersion="2" ma:contentTypeDescription="Create a new document." ma:contentTypeScope="" ma:versionID="acc7201313e85d45ef5d1e10334a2f43">
  <xsd:schema xmlns:xsd="http://www.w3.org/2001/XMLSchema" xmlns:xs="http://www.w3.org/2001/XMLSchema" xmlns:p="http://schemas.microsoft.com/office/2006/metadata/properties" xmlns:ns3="3f376808-4d0a-4ac3-8d46-c4e525d4e993" targetNamespace="http://schemas.microsoft.com/office/2006/metadata/properties" ma:root="true" ma:fieldsID="ddb5e6d1e056ed69ac7115f6a90d9add" ns3:_="">
    <xsd:import namespace="3f376808-4d0a-4ac3-8d46-c4e525d4e993"/>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76808-4d0a-4ac3-8d46-c4e525d4e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18275D-06B0-4C65-98FE-F4FDA1D900AC}">
  <ds:schemaRefs>
    <ds:schemaRef ds:uri="http://schemas.microsoft.com/sharepoint/v3/contenttype/forms"/>
  </ds:schemaRefs>
</ds:datastoreItem>
</file>

<file path=customXml/itemProps2.xml><?xml version="1.0" encoding="utf-8"?>
<ds:datastoreItem xmlns:ds="http://schemas.openxmlformats.org/officeDocument/2006/customXml" ds:itemID="{0129509C-5226-4349-B58F-0A6C01B266BC}">
  <ds:schemaRefs>
    <ds:schemaRef ds:uri="http://purl.org/dc/terms/"/>
    <ds:schemaRef ds:uri="http://schemas.openxmlformats.org/package/2006/metadata/core-properties"/>
    <ds:schemaRef ds:uri="http://schemas.microsoft.com/office/2006/documentManagement/types"/>
    <ds:schemaRef ds:uri="3f376808-4d0a-4ac3-8d46-c4e525d4e993"/>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2C85C62-6518-4054-A3F6-A8AF6A504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76808-4d0a-4ac3-8d46-c4e525d4e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Introduction</vt:lpstr>
      <vt:lpstr>Instructions</vt:lpstr>
      <vt:lpstr>Audit Tool</vt:lpstr>
      <vt:lpstr>Summary</vt:lpstr>
      <vt:lpstr>Recommendations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2020-11-19T15:15:58Z</cp:lastPrinted>
  <dcterms:created xsi:type="dcterms:W3CDTF">2017-11-02T15:30:02Z</dcterms:created>
  <dcterms:modified xsi:type="dcterms:W3CDTF">2023-01-19T12:29:10Z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0x010100E7F31A837646BE46888C0A619E6F040C</vt:lpwstr>
  </property>
</Properties>
</file>